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<sst xmlns="http://schemas.openxmlformats.org/spreadsheetml/2006/main" count="172" uniqueCount="103">
  <si>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</si>
  <si>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</si>
  <si>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</si>
  <si>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</si>
  <si>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</si>
  <si>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</si>
  <si>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</si>
  <si>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</si>
  <si>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</si>
  <si>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</si>
  <si>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</si>
  <si>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</si>
  <si>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</si>
  <si>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</si>
  <si>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</si>
  <si>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</si>
  <si>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</si>
  <si>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</si>
  <si>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</si>
  <si>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</si>
  <si>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</si>
  <si>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</si>
  <si>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</si>
  <si>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</si>
  <si>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</si>
  <si>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</si>
  <si>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</si>
  <si>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</si>
  <si>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</si>
  <si>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</si>
  <si>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</si>
  <si>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</si>
  <si>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</si>
  <si>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</si>
  <si>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</si>
  <si>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</si>
  <si>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</si>
  <si>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</si>
  <si>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</si>
  <si>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</si>
  <si>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</si>
  <si>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</si>
  <si>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</si>
  <si>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</si>
  <si>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</si>
  <si>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</si>
  <si>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</si>
  <si>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</si>
  <si>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</si>
  <si>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</si>
  <si>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</si>
  <si>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</si>
  <si>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</si>
  <si>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</si>
  <si>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</si>
  <si>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</si>
  <si>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</si>
  <si>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</si>
  <si>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</si>
  <si>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</si>
  <si>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</si>
  <si>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</si>
  <si>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</si>
  <si>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</si>
  <si>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</si>
  <si>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</si>
  <si>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</si>
  <si>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</si>
  <si>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</si>
  <si>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</si>
  <si>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</si>
  <si>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</si>
  <si>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</si>
  <si>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</si>
  <si>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</si>
  <si>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</si>
  <si>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</si>
  <si>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</si>
  <si>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</si>
  <si>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</si>
  <si>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</si>
  <si>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 Грудень'19</t>
  </si>
  <si>
    <t>Euronext -Січень'20 (€/МT)</t>
  </si>
  <si>
    <t>TOCOM - Січень'20 (¥/МT)</t>
  </si>
  <si>
    <t>CME -Травень'20</t>
  </si>
  <si>
    <t>CME - Січень'20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</si>
  <si>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</si>
  <si>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</si>
  <si>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</si>
  <si>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</si>
  <si>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</si>
  <si>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</si>
  <si>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</si>
  <si>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</si>
  <si>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</si>
  <si>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</si>
  <si>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</si>
  <si>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</si>
  <si>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</si>
  <si>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</si>
  <si>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Euronext -Червень 20 (€/МT)</t>
  </si>
  <si>
    <t>CME -Лютий'20</t>
  </si>
  <si>
    <t>04 декабря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</si>
</sst>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76" fillId="0" borderId="17" xfId="0" applyNumberFormat="1" applyFont="1" applyFill="1" applyBorder="1" applyAlignment="1">
      <alignment horizontal="center" vertical="top" wrapText="1"/>
    </xf>
    <xf numFmtId="190" fontId="76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5" fillId="37" borderId="10" xfId="0" applyNumberFormat="1" applyFont="1" applyFill="1" applyBorder="1" applyAlignment="1">
      <alignment horizontal="center" vertical="top" wrapText="1"/>
    </xf>
    <xf numFmtId="188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78" sqref="D7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102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2" t="s">
        <v>6</v>
      </c>
      <c r="F6" s="153"/>
      <c r="G6"/>
      <c r="H6"/>
      <c r="I6"/>
    </row>
    <row r="7" spans="2:6" s="6" customFormat="1" ht="15">
      <c r="B7" s="24" t="s">
        <v>81</v>
      </c>
      <c r="C7" s="113">
        <v>0.032</v>
      </c>
      <c r="D7" s="14">
        <v>3.684</v>
      </c>
      <c r="E7" s="113">
        <f>C7*39.3683</f>
        <v>1.2597856</v>
      </c>
      <c r="F7" s="13">
        <f aca="true" t="shared" si="0" ref="E7:F9">D7*39.3683</f>
        <v>145.0328172</v>
      </c>
    </row>
    <row r="8" spans="2:6" s="6" customFormat="1" ht="15">
      <c r="B8" s="24" t="s">
        <v>78</v>
      </c>
      <c r="C8" s="113">
        <v>0.026</v>
      </c>
      <c r="D8" s="14">
        <v>3.78</v>
      </c>
      <c r="E8" s="113">
        <f t="shared" si="0"/>
        <v>1.0235758</v>
      </c>
      <c r="F8" s="13">
        <f t="shared" si="0"/>
        <v>148.81217399999997</v>
      </c>
    </row>
    <row r="9" spans="2:17" s="6" customFormat="1" ht="15">
      <c r="B9" s="24" t="s">
        <v>91</v>
      </c>
      <c r="C9" s="113">
        <v>0.026</v>
      </c>
      <c r="D9" s="14">
        <v>3.842</v>
      </c>
      <c r="E9" s="113">
        <f t="shared" si="0"/>
        <v>1.0235758</v>
      </c>
      <c r="F9" s="13">
        <f t="shared" si="0"/>
        <v>151.2530086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16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28">
        <v>0.9</v>
      </c>
      <c r="D12" s="13">
        <v>164.5</v>
      </c>
      <c r="E12" s="128">
        <f>C12/$D$86</f>
        <v>0.9982253771073648</v>
      </c>
      <c r="F12" s="71">
        <f aca="true" t="shared" si="1" ref="E12:F14">D12/$D$86</f>
        <v>182.45341614906832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28">
        <v>0.59</v>
      </c>
      <c r="D13" s="13">
        <v>168</v>
      </c>
      <c r="E13" s="128">
        <f t="shared" si="1"/>
        <v>0.6543921916592724</v>
      </c>
      <c r="F13" s="71">
        <f t="shared" si="1"/>
        <v>186.33540372670808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30">
        <v>0</v>
      </c>
      <c r="D14" s="13">
        <v>173.75</v>
      </c>
      <c r="E14" s="130">
        <f t="shared" si="1"/>
        <v>0</v>
      </c>
      <c r="F14" s="71">
        <f t="shared" si="1"/>
        <v>192.71295474711624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14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74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27">
        <v>0</v>
      </c>
      <c r="D17" s="87">
        <v>21010</v>
      </c>
      <c r="E17" s="130">
        <f aca="true" t="shared" si="2" ref="E17:F19">C17/$D$87</f>
        <v>0</v>
      </c>
      <c r="F17" s="71">
        <f t="shared" si="2"/>
        <v>192.94701074478832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8">
        <v>160</v>
      </c>
      <c r="D18" s="87">
        <v>24790</v>
      </c>
      <c r="E18" s="128">
        <f t="shared" si="2"/>
        <v>1.4693727615024337</v>
      </c>
      <c r="F18" s="71">
        <f t="shared" si="2"/>
        <v>227.6609422352833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38">
        <v>210</v>
      </c>
      <c r="D19" s="87">
        <v>24710</v>
      </c>
      <c r="E19" s="128">
        <f t="shared" si="2"/>
        <v>1.9285517494719442</v>
      </c>
      <c r="F19" s="71">
        <f t="shared" si="2"/>
        <v>226.9262558545321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5">
        <v>0.044</v>
      </c>
      <c r="D22" s="14">
        <v>5.354</v>
      </c>
      <c r="E22" s="115">
        <f aca="true" t="shared" si="3" ref="E22:F24">C22*36.7437</f>
        <v>1.6167227999999998</v>
      </c>
      <c r="F22" s="13">
        <f t="shared" si="3"/>
        <v>196.7257698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78</v>
      </c>
      <c r="C23" s="115">
        <v>0.022</v>
      </c>
      <c r="D23" s="14">
        <v>5.27</v>
      </c>
      <c r="E23" s="115">
        <f t="shared" si="3"/>
        <v>0.8083613999999999</v>
      </c>
      <c r="F23" s="13">
        <f t="shared" si="3"/>
        <v>193.63929899999997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91</v>
      </c>
      <c r="C24" s="115">
        <v>0.016</v>
      </c>
      <c r="D24" s="75">
        <v>5.316</v>
      </c>
      <c r="E24" s="115">
        <f t="shared" si="3"/>
        <v>0.5878992</v>
      </c>
      <c r="F24" s="13">
        <f t="shared" si="3"/>
        <v>195.3295092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5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88</v>
      </c>
      <c r="C27" s="113">
        <v>0.67</v>
      </c>
      <c r="D27" s="71">
        <v>185.25</v>
      </c>
      <c r="E27" s="161">
        <f>C27*36.7437</f>
        <v>24.618279</v>
      </c>
      <c r="F27" s="71">
        <f>D27/$D$86</f>
        <v>205.46805678793257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3">
        <v>0.14</v>
      </c>
      <c r="D28" s="13">
        <v>184</v>
      </c>
      <c r="E28" s="161">
        <f>C28*36.7437</f>
        <v>5.144118</v>
      </c>
      <c r="F28" s="71">
        <f>D28/$D$86</f>
        <v>204.08163265306123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89</v>
      </c>
      <c r="C29" s="113">
        <v>0.14</v>
      </c>
      <c r="D29" s="13">
        <v>184.75</v>
      </c>
      <c r="E29" s="161">
        <f>C29*36.7437</f>
        <v>5.144118</v>
      </c>
      <c r="F29" s="71">
        <f>D29/$D$86</f>
        <v>204.91348713398403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14">
        <v>0.83</v>
      </c>
      <c r="D32" s="13">
        <v>392.5</v>
      </c>
      <c r="E32" s="114">
        <f>C32/$D$86</f>
        <v>0.9205856255545697</v>
      </c>
      <c r="F32" s="71">
        <f aca="true" t="shared" si="4" ref="E32:F34">D32/$D$86</f>
        <v>435.3371783496007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87</v>
      </c>
      <c r="C33" s="114">
        <v>0.74</v>
      </c>
      <c r="D33" s="13">
        <v>388.37</v>
      </c>
      <c r="E33" s="114">
        <f t="shared" si="4"/>
        <v>0.8207630878438332</v>
      </c>
      <c r="F33" s="71">
        <f>D33/$D$86</f>
        <v>430.75643300798583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99</v>
      </c>
      <c r="C34" s="114">
        <v>0.54</v>
      </c>
      <c r="D34" s="13">
        <v>374</v>
      </c>
      <c r="E34" s="114">
        <f t="shared" si="4"/>
        <v>0.5989352262644189</v>
      </c>
      <c r="F34" s="71">
        <f t="shared" si="4"/>
        <v>414.8181011535049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5">
        <v>0.024</v>
      </c>
      <c r="D37" s="75" t="s">
        <v>72</v>
      </c>
      <c r="E37" s="115">
        <f aca="true" t="shared" si="5" ref="E37:F39">C37*58.0164</f>
        <v>1.3923936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78</v>
      </c>
      <c r="C38" s="115">
        <v>0.024</v>
      </c>
      <c r="D38" s="75">
        <v>3.036</v>
      </c>
      <c r="E38" s="115">
        <f t="shared" si="5"/>
        <v>1.3923936</v>
      </c>
      <c r="F38" s="71">
        <f t="shared" si="5"/>
        <v>176.1377904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5">
        <v>0.026</v>
      </c>
      <c r="D39" s="75">
        <v>3.004</v>
      </c>
      <c r="E39" s="115">
        <f t="shared" si="5"/>
        <v>1.5084263999999998</v>
      </c>
      <c r="F39" s="71">
        <f t="shared" si="5"/>
        <v>174.28126559999998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5">
        <v>0.07</v>
      </c>
      <c r="D42" s="75">
        <v>8.794</v>
      </c>
      <c r="E42" s="115">
        <f>C42*36.7437</f>
        <v>2.572059</v>
      </c>
      <c r="F42" s="71">
        <f aca="true" t="shared" si="6" ref="E42:F44">D42*36.7437</f>
        <v>323.1240978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78</v>
      </c>
      <c r="C43" s="115">
        <v>0.07</v>
      </c>
      <c r="D43" s="75">
        <v>8.924</v>
      </c>
      <c r="E43" s="115">
        <f t="shared" si="6"/>
        <v>2.572059</v>
      </c>
      <c r="F43" s="71">
        <f t="shared" si="6"/>
        <v>327.90077879999996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91</v>
      </c>
      <c r="C44" s="115">
        <v>0.062</v>
      </c>
      <c r="D44" s="75">
        <v>9.07</v>
      </c>
      <c r="E44" s="115">
        <f t="shared" si="6"/>
        <v>2.2781094</v>
      </c>
      <c r="F44" s="71">
        <f t="shared" si="6"/>
        <v>333.265359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73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81</v>
      </c>
      <c r="C52" s="115">
        <v>2.1</v>
      </c>
      <c r="D52" s="76">
        <v>294.8</v>
      </c>
      <c r="E52" s="115">
        <f>C52*1.1023</f>
        <v>2.31483</v>
      </c>
      <c r="F52" s="76">
        <f aca="true" t="shared" si="7" ref="E52:F54">D52*1.1023</f>
        <v>324.95804000000004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5">
        <v>2</v>
      </c>
      <c r="D53" s="76">
        <v>297.3</v>
      </c>
      <c r="E53" s="115">
        <f t="shared" si="7"/>
        <v>2.2046</v>
      </c>
      <c r="F53" s="76">
        <f t="shared" si="7"/>
        <v>327.71379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78</v>
      </c>
      <c r="C54" s="115">
        <v>1.7</v>
      </c>
      <c r="D54" s="76">
        <v>299.7</v>
      </c>
      <c r="E54" s="115">
        <f>C54*1.1023</f>
        <v>1.87391</v>
      </c>
      <c r="F54" s="76">
        <f t="shared" si="7"/>
        <v>330.35931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14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81</v>
      </c>
      <c r="C57" s="114">
        <v>0.28</v>
      </c>
      <c r="D57" s="71">
        <v>30.23</v>
      </c>
      <c r="E57" s="114">
        <f>C57/454*1000</f>
        <v>0.6167400881057269</v>
      </c>
      <c r="F57" s="71">
        <f aca="true" t="shared" si="8" ref="E57:F59">D57/454*1000</f>
        <v>66.58590308370044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14">
        <v>0.28</v>
      </c>
      <c r="D58" s="71">
        <v>30.45</v>
      </c>
      <c r="E58" s="114">
        <f t="shared" si="8"/>
        <v>0.6167400881057269</v>
      </c>
      <c r="F58" s="71">
        <f t="shared" si="8"/>
        <v>67.0704845814978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78</v>
      </c>
      <c r="C59" s="114">
        <v>0.27</v>
      </c>
      <c r="D59" s="71">
        <v>31</v>
      </c>
      <c r="E59" s="114">
        <f t="shared" si="8"/>
        <v>0.5947136563876653</v>
      </c>
      <c r="F59" s="71">
        <f t="shared" si="8"/>
        <v>68.28193832599119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8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3">
        <v>0.04</v>
      </c>
      <c r="D62" s="75">
        <v>12.305</v>
      </c>
      <c r="E62" s="113">
        <f aca="true" t="shared" si="9" ref="E62:F64">C62*22.026</f>
        <v>0.88104</v>
      </c>
      <c r="F62" s="71">
        <f t="shared" si="9"/>
        <v>271.02993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78</v>
      </c>
      <c r="C63" s="113">
        <v>0.04</v>
      </c>
      <c r="D63" s="75">
        <v>12.5</v>
      </c>
      <c r="E63" s="113">
        <f t="shared" si="9"/>
        <v>0.88104</v>
      </c>
      <c r="F63" s="71">
        <f t="shared" si="9"/>
        <v>275.325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91</v>
      </c>
      <c r="C64" s="113">
        <v>0.04</v>
      </c>
      <c r="D64" s="75" t="s">
        <v>72</v>
      </c>
      <c r="E64" s="113">
        <f t="shared" si="9"/>
        <v>0.88104</v>
      </c>
      <c r="F64" s="71" t="s">
        <v>72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0" t="s">
        <v>77</v>
      </c>
      <c r="D66" s="151"/>
      <c r="E66" s="150" t="s">
        <v>23</v>
      </c>
      <c r="F66" s="151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90</v>
      </c>
      <c r="C67" s="162">
        <v>0</v>
      </c>
      <c r="D67" s="75">
        <v>1.41</v>
      </c>
      <c r="E67" s="162">
        <f aca="true" t="shared" si="10" ref="E67:F69">C67/3.785</f>
        <v>0</v>
      </c>
      <c r="F67" s="71">
        <f t="shared" si="10"/>
        <v>0.3725231175693527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96</v>
      </c>
      <c r="C68" s="113">
        <v>0.014</v>
      </c>
      <c r="D68" s="75">
        <v>1.371</v>
      </c>
      <c r="E68" s="113">
        <f t="shared" si="10"/>
        <v>0.003698811096433289</v>
      </c>
      <c r="F68" s="71">
        <f t="shared" si="10"/>
        <v>0.36221928665785996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101</v>
      </c>
      <c r="C69" s="113">
        <v>0.014</v>
      </c>
      <c r="D69" s="75">
        <v>1.388</v>
      </c>
      <c r="E69" s="113">
        <f t="shared" si="10"/>
        <v>0.003698811096433289</v>
      </c>
      <c r="F69" s="71">
        <f t="shared" si="10"/>
        <v>0.36671070013210033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5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0" t="s">
        <v>25</v>
      </c>
      <c r="D71" s="151"/>
      <c r="E71" s="150" t="s">
        <v>26</v>
      </c>
      <c r="F71" s="151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90</v>
      </c>
      <c r="C72" s="139">
        <v>0.005</v>
      </c>
      <c r="D72" s="123">
        <v>1.1925</v>
      </c>
      <c r="E72" s="139">
        <f>C72/454*100</f>
        <v>0.0011013215859030838</v>
      </c>
      <c r="F72" s="77">
        <f>D72/454*1000</f>
        <v>2.626651982378854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96</v>
      </c>
      <c r="C73" s="139">
        <v>0.0075</v>
      </c>
      <c r="D73" s="123">
        <v>1.234</v>
      </c>
      <c r="E73" s="139">
        <f>C73/454*100</f>
        <v>0.0016519823788546254</v>
      </c>
      <c r="F73" s="77">
        <f>D73/454*1000</f>
        <v>2.7180616740088106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101</v>
      </c>
      <c r="C74" s="137">
        <v>0.0015</v>
      </c>
      <c r="D74" s="123">
        <v>1.2575</v>
      </c>
      <c r="E74" s="137">
        <f>C74/454*100</f>
        <v>0.0003303964757709251</v>
      </c>
      <c r="F74" s="77">
        <f>D74/454*1000</f>
        <v>2.7698237885462555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50" t="s">
        <v>28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16">
        <v>0.002</v>
      </c>
      <c r="D77" s="124">
        <v>0.1305</v>
      </c>
      <c r="E77" s="116">
        <f>C77/454*1000000</f>
        <v>4.405286343612334</v>
      </c>
      <c r="F77" s="71">
        <f>D77/454*1000000</f>
        <v>287.44493392070484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16">
        <v>0.0018</v>
      </c>
      <c r="D78" s="124" t="s">
        <v>72</v>
      </c>
      <c r="E78" s="116">
        <f>C78/454*1000000</f>
        <v>3.9647577092511015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95</v>
      </c>
      <c r="C79" s="116">
        <v>0.0016</v>
      </c>
      <c r="D79" s="124" t="s">
        <v>72</v>
      </c>
      <c r="E79" s="116">
        <f>C79/454*1000000</f>
        <v>3.524229074889868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6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2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1.1092</v>
      </c>
      <c r="F85" s="135">
        <v>0.0092</v>
      </c>
      <c r="G85" s="135">
        <v>1.3136</v>
      </c>
      <c r="H85" s="135">
        <v>1.0117</v>
      </c>
      <c r="I85" s="135">
        <v>0.7587</v>
      </c>
      <c r="J85" s="135">
        <v>0.6827</v>
      </c>
      <c r="K85" s="135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0.9016</v>
      </c>
      <c r="E86" s="135" t="s">
        <v>72</v>
      </c>
      <c r="F86" s="135">
        <v>0.0083</v>
      </c>
      <c r="G86" s="135">
        <v>1.1843</v>
      </c>
      <c r="H86" s="135">
        <v>0.9121</v>
      </c>
      <c r="I86" s="135">
        <v>0.684</v>
      </c>
      <c r="J86" s="135">
        <v>0.6155</v>
      </c>
      <c r="K86" s="135">
        <v>0.1152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108.89</v>
      </c>
      <c r="E87" s="135">
        <v>120.7808</v>
      </c>
      <c r="F87" s="135" t="s">
        <v>72</v>
      </c>
      <c r="G87" s="135">
        <v>143.0379</v>
      </c>
      <c r="H87" s="135">
        <v>110.1679</v>
      </c>
      <c r="I87" s="135">
        <v>82.6113</v>
      </c>
      <c r="J87" s="135">
        <v>74.3392</v>
      </c>
      <c r="K87" s="135">
        <v>13.9094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0.7613</v>
      </c>
      <c r="E88" s="135">
        <v>0.8444</v>
      </c>
      <c r="F88" s="135">
        <v>0.007</v>
      </c>
      <c r="G88" s="135" t="s">
        <v>72</v>
      </c>
      <c r="H88" s="135">
        <v>0.7702</v>
      </c>
      <c r="I88" s="135">
        <v>0.5775</v>
      </c>
      <c r="J88" s="135">
        <v>0.5197</v>
      </c>
      <c r="K88" s="135">
        <v>0.0972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0.9884</v>
      </c>
      <c r="E89" s="135">
        <v>1.0963</v>
      </c>
      <c r="F89" s="135">
        <v>0.0091</v>
      </c>
      <c r="G89" s="135">
        <v>1.2984</v>
      </c>
      <c r="H89" s="135" t="s">
        <v>72</v>
      </c>
      <c r="I89" s="135">
        <v>0.7499</v>
      </c>
      <c r="J89" s="135">
        <v>0.6748</v>
      </c>
      <c r="K89" s="135">
        <v>0.1263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1.3181</v>
      </c>
      <c r="E90" s="135">
        <v>1.462</v>
      </c>
      <c r="F90" s="135">
        <v>0.0121</v>
      </c>
      <c r="G90" s="135">
        <v>1.7315</v>
      </c>
      <c r="H90" s="135">
        <v>1.3336</v>
      </c>
      <c r="I90" s="135" t="s">
        <v>72</v>
      </c>
      <c r="J90" s="135">
        <v>0.8999</v>
      </c>
      <c r="K90" s="135">
        <v>0.1684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1.4648</v>
      </c>
      <c r="E91" s="135">
        <v>1.6247</v>
      </c>
      <c r="F91" s="135">
        <v>0.0135</v>
      </c>
      <c r="G91" s="135">
        <v>1.9241</v>
      </c>
      <c r="H91" s="135">
        <v>1.482</v>
      </c>
      <c r="I91" s="135">
        <v>1.1113</v>
      </c>
      <c r="J91" s="135" t="s">
        <v>72</v>
      </c>
      <c r="K91" s="135">
        <v>0.1871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7.8285</v>
      </c>
      <c r="E92" s="135">
        <v>8.6834</v>
      </c>
      <c r="F92" s="135">
        <v>0.0719</v>
      </c>
      <c r="G92" s="135">
        <v>10.2835</v>
      </c>
      <c r="H92" s="135">
        <v>7.9204</v>
      </c>
      <c r="I92" s="135">
        <v>5.9392</v>
      </c>
      <c r="J92" s="135">
        <v>5.3445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0.9015506671474938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55</v>
      </c>
      <c r="C115" s="140"/>
      <c r="D115" s="140"/>
      <c r="E115" s="140"/>
      <c r="F115" s="140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56</v>
      </c>
      <c r="C116" s="140"/>
      <c r="D116" s="140"/>
      <c r="E116" s="140"/>
      <c r="F116" s="140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57</v>
      </c>
      <c r="C117" s="140"/>
      <c r="D117" s="140"/>
      <c r="E117" s="140"/>
      <c r="F117" s="140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58</v>
      </c>
      <c r="C118" s="140"/>
      <c r="D118" s="140"/>
      <c r="E118" s="140"/>
      <c r="F118" s="140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59</v>
      </c>
      <c r="C119" s="140"/>
      <c r="D119" s="140"/>
      <c r="E119" s="140"/>
      <c r="F119" s="140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60</v>
      </c>
      <c r="C120" s="140"/>
      <c r="D120" s="140"/>
      <c r="E120" s="140"/>
      <c r="F120" s="140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47"/>
      <c r="D123" s="149"/>
      <c r="E123" s="149"/>
      <c r="F123" s="148"/>
      <c r="G123" s="117"/>
      <c r="H123" s="117"/>
    </row>
    <row r="124" spans="2:8" ht="30.75" customHeight="1">
      <c r="B124" s="32" t="s">
        <v>63</v>
      </c>
      <c r="C124" s="147" t="s">
        <v>64</v>
      </c>
      <c r="D124" s="148"/>
      <c r="E124" s="147" t="s">
        <v>65</v>
      </c>
      <c r="F124" s="148"/>
      <c r="G124" s="117"/>
      <c r="H124" s="117"/>
    </row>
    <row r="125" spans="2:8" ht="30.75" customHeight="1">
      <c r="B125" s="32" t="s">
        <v>66</v>
      </c>
      <c r="C125" s="147" t="s">
        <v>67</v>
      </c>
      <c r="D125" s="148"/>
      <c r="E125" s="147" t="s">
        <v>68</v>
      </c>
      <c r="F125" s="148"/>
      <c r="G125" s="117"/>
      <c r="H125" s="117"/>
    </row>
    <row r="126" spans="2:8" ht="15" customHeight="1">
      <c r="B126" s="141" t="s">
        <v>69</v>
      </c>
      <c r="C126" s="143" t="s">
        <v>70</v>
      </c>
      <c r="D126" s="144"/>
      <c r="E126" s="143" t="s">
        <v>71</v>
      </c>
      <c r="F126" s="144"/>
      <c r="G126" s="117"/>
      <c r="H126" s="117"/>
    </row>
    <row r="127" spans="2:8" ht="15" customHeight="1">
      <c r="B127" s="142"/>
      <c r="C127" s="145"/>
      <c r="D127" s="146"/>
      <c r="E127" s="145"/>
      <c r="F127" s="146"/>
      <c r="G127" s="117"/>
      <c r="H127" s="117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2019-12-05T12:08:24Z</dcterms:modified>
  <cp:category/>
  <cp:version/>
  <cp:contentType/>
  <cp:contentStatus/>
</cp:coreProperties>
</file>