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<sst xmlns="http://schemas.openxmlformats.org/spreadsheetml/2006/main" count="145" uniqueCount="106">
  <si>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</si>
  <si>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</si>
  <si>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</si>
  <si>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</si>
  <si>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</si>
  <si>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</si>
  <si>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</si>
  <si>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</si>
  <si>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</si>
  <si>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</si>
  <si>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</si>
  <si>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</si>
  <si>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</si>
  <si>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</si>
  <si>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</si>
  <si>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</si>
  <si>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</si>
  <si>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</si>
  <si>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</si>
  <si>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</si>
  <si>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</si>
  <si>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</si>
  <si>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</si>
  <si>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</si>
  <si>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</si>
  <si>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</si>
  <si>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</si>
  <si>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</si>
  <si>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</si>
  <si>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</si>
  <si>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</si>
  <si>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</si>
  <si>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</si>
  <si>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</si>
  <si>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</si>
  <si>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</si>
  <si>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</si>
  <si>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</si>
  <si>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</si>
  <si>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</si>
  <si>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</si>
  <si>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</si>
  <si>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</si>
  <si>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</si>
  <si>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</si>
  <si>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</si>
  <si>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</si>
  <si>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</si>
  <si>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</si>
  <si>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</si>
  <si>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</si>
  <si>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</si>
  <si>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</si>
  <si>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</si>
  <si>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</si>
  <si>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</si>
  <si>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</si>
  <si>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</si>
  <si>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</si>
  <si>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</si>
  <si>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</si>
  <si>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</si>
  <si>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</si>
  <si>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</si>
  <si>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</si>
  <si>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</si>
  <si>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</si>
  <si>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</si>
  <si>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</si>
  <si>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</si>
  <si>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</si>
  <si>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</si>
  <si>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</si>
  <si>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</si>
  <si>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</si>
  <si>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</si>
  <si>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</si>
  <si>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</si>
  <si>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</si>
  <si>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</si>
  <si>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</si>
  <si>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</si>
  <si>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</si>
  <si>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</si>
  <si>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</si>
  <si>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</si>
  <si>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</si>
  <si>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</si>
  <si>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</si>
  <si>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</si>
  <si>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</si>
  <si>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</si>
  <si>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</si>
  <si>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</si>
  <si>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</si>
  <si>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</si>
  <si>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Листопад'14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</si>
  <si>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</si>
  <si>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</si>
  <si>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</si>
  <si>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</si>
  <si>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</si>
  <si>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</si>
  <si>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</si>
  <si>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</si>
  <si>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04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</si>
</sst>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8">
      <selection activeCell="E69" sqref="E69:E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29" t="s">
        <v>105</v>
      </c>
      <c r="D4" s="130"/>
      <c r="E4" s="130"/>
      <c r="F4" s="131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2" t="s">
        <v>5</v>
      </c>
      <c r="D6" s="133"/>
      <c r="E6" s="134" t="s">
        <v>6</v>
      </c>
      <c r="F6" s="134"/>
      <c r="G6" s="29"/>
      <c r="I6"/>
    </row>
    <row r="7" spans="2:8" s="6" customFormat="1" ht="15">
      <c r="B7" s="89" t="s">
        <v>88</v>
      </c>
      <c r="C7" s="123">
        <v>0.072</v>
      </c>
      <c r="D7" s="7">
        <v>3.76</v>
      </c>
      <c r="E7" s="123">
        <f aca="true" t="shared" si="0" ref="E7:F9">C7*39.3683</f>
        <v>2.8345175999999994</v>
      </c>
      <c r="F7" s="13">
        <f t="shared" si="0"/>
        <v>148.02480799999998</v>
      </c>
      <c r="G7" s="31"/>
      <c r="H7" s="31"/>
    </row>
    <row r="8" spans="2:8" s="6" customFormat="1" ht="15">
      <c r="B8" s="89" t="s">
        <v>85</v>
      </c>
      <c r="C8" s="123">
        <v>0.076</v>
      </c>
      <c r="D8" s="118">
        <v>3.896</v>
      </c>
      <c r="E8" s="123">
        <f t="shared" si="0"/>
        <v>2.9919908</v>
      </c>
      <c r="F8" s="13">
        <f t="shared" si="0"/>
        <v>153.37889679999998</v>
      </c>
      <c r="G8" s="29"/>
      <c r="H8" s="29"/>
    </row>
    <row r="9" spans="2:17" s="6" customFormat="1" ht="15">
      <c r="B9" s="89" t="s">
        <v>91</v>
      </c>
      <c r="C9" s="123">
        <v>0.076</v>
      </c>
      <c r="D9" s="7">
        <v>3.982</v>
      </c>
      <c r="E9" s="123">
        <f t="shared" si="0"/>
        <v>2.9919908</v>
      </c>
      <c r="F9" s="13">
        <f t="shared" si="0"/>
        <v>156.7645706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4" t="s">
        <v>7</v>
      </c>
      <c r="D11" s="134"/>
      <c r="E11" s="132" t="s">
        <v>6</v>
      </c>
      <c r="F11" s="13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101</v>
      </c>
      <c r="C12" s="80">
        <v>0.64</v>
      </c>
      <c r="D12" s="88">
        <v>154.5</v>
      </c>
      <c r="E12" s="80">
        <f>C12/D77</f>
        <v>0.792079207920792</v>
      </c>
      <c r="F12" s="117">
        <f>D12/D77</f>
        <v>191.2128712871287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0.94</v>
      </c>
      <c r="D13" s="88">
        <v>158.5</v>
      </c>
      <c r="E13" s="80">
        <f>C13/D77</f>
        <v>1.1633663366336633</v>
      </c>
      <c r="F13" s="117">
        <f>D13/D77</f>
        <v>196.16336633663366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103</v>
      </c>
      <c r="C14" s="80">
        <v>1.06</v>
      </c>
      <c r="D14" s="88">
        <v>163.75</v>
      </c>
      <c r="E14" s="80">
        <f>C14/D77</f>
        <v>1.311881188118812</v>
      </c>
      <c r="F14" s="117">
        <f>D14/D77</f>
        <v>202.6608910891089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2" t="s">
        <v>5</v>
      </c>
      <c r="D16" s="133"/>
      <c r="E16" s="134" t="s">
        <v>6</v>
      </c>
      <c r="F16" s="134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123">
        <v>0.026</v>
      </c>
      <c r="D17" s="7">
        <v>5.996</v>
      </c>
      <c r="E17" s="123">
        <f aca="true" t="shared" si="1" ref="E17:F19">C17*36.7437</f>
        <v>0.9553361999999999</v>
      </c>
      <c r="F17" s="13">
        <f t="shared" si="1"/>
        <v>220.3152252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123">
        <v>0.002</v>
      </c>
      <c r="D18" s="7">
        <v>5.896</v>
      </c>
      <c r="E18" s="123">
        <f t="shared" si="1"/>
        <v>0.0734874</v>
      </c>
      <c r="F18" s="13">
        <f t="shared" si="1"/>
        <v>216.64085519999998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92">
        <v>0.002</v>
      </c>
      <c r="D19" s="7">
        <v>5.95</v>
      </c>
      <c r="E19" s="92">
        <f t="shared" si="1"/>
        <v>0.0734874</v>
      </c>
      <c r="F19" s="13">
        <f t="shared" si="1"/>
        <v>218.625015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4" t="s">
        <v>9</v>
      </c>
      <c r="D21" s="134"/>
      <c r="E21" s="132" t="s">
        <v>10</v>
      </c>
      <c r="F21" s="13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101</v>
      </c>
      <c r="C22" s="80">
        <v>0.4</v>
      </c>
      <c r="D22" s="117">
        <v>186.25</v>
      </c>
      <c r="E22" s="80">
        <f>C22/D77</f>
        <v>0.49504950495049505</v>
      </c>
      <c r="F22" s="117">
        <f>D22/D77</f>
        <v>230.50742574257424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0.66</v>
      </c>
      <c r="D23" s="88">
        <v>187</v>
      </c>
      <c r="E23" s="80">
        <f>C23/D77</f>
        <v>0.8168316831683168</v>
      </c>
      <c r="F23" s="117">
        <f>D23/D77</f>
        <v>231.4356435643564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102</v>
      </c>
      <c r="C24" s="80">
        <v>0.79</v>
      </c>
      <c r="D24" s="88">
        <v>187.25</v>
      </c>
      <c r="E24" s="80">
        <f>C24/D77</f>
        <v>0.9777227722772277</v>
      </c>
      <c r="F24" s="117">
        <f>D24/D77</f>
        <v>231.7450495049505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34" t="s">
        <v>12</v>
      </c>
      <c r="D26" s="134"/>
      <c r="E26" s="134" t="s">
        <v>10</v>
      </c>
      <c r="F26" s="134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80">
        <v>0.15</v>
      </c>
      <c r="D27" s="88">
        <v>336.75</v>
      </c>
      <c r="E27" s="80">
        <f>C27/D77</f>
        <v>0.18564356435643561</v>
      </c>
      <c r="F27" s="117">
        <f>D27/D77</f>
        <v>416.769801980198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80">
        <v>0.07</v>
      </c>
      <c r="D28" s="88">
        <v>337.75</v>
      </c>
      <c r="E28" s="80">
        <f>C28/$D$77</f>
        <v>0.08663366336633664</v>
      </c>
      <c r="F28" s="117">
        <f>D28/$D$77</f>
        <v>418.00742574257424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99</v>
      </c>
      <c r="C29" s="80">
        <v>0.07</v>
      </c>
      <c r="D29" s="113">
        <v>338.25</v>
      </c>
      <c r="E29" s="80">
        <f>C29/$D$77</f>
        <v>0.08663366336633664</v>
      </c>
      <c r="F29" s="117">
        <f>D29/$D$77</f>
        <v>418.62623762376234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5" t="s">
        <v>5</v>
      </c>
      <c r="D31" s="136"/>
      <c r="E31" s="135" t="s">
        <v>6</v>
      </c>
      <c r="F31" s="136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123">
        <v>0.034</v>
      </c>
      <c r="D32" s="7">
        <v>2.986</v>
      </c>
      <c r="E32" s="123">
        <f aca="true" t="shared" si="2" ref="E32:F34">C32*58.0164</f>
        <v>1.9725576</v>
      </c>
      <c r="F32" s="13">
        <f t="shared" si="2"/>
        <v>173.2369704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123">
        <v>0.042</v>
      </c>
      <c r="D33" s="7">
        <v>3.12</v>
      </c>
      <c r="E33" s="123">
        <f t="shared" si="2"/>
        <v>2.4366888</v>
      </c>
      <c r="F33" s="13">
        <f t="shared" si="2"/>
        <v>181.011168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123">
        <v>0.03</v>
      </c>
      <c r="D34" s="7">
        <v>3.114</v>
      </c>
      <c r="E34" s="123">
        <f t="shared" si="2"/>
        <v>1.740492</v>
      </c>
      <c r="F34" s="13">
        <f t="shared" si="2"/>
        <v>180.66306959999997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5" t="s">
        <v>5</v>
      </c>
      <c r="D36" s="136"/>
      <c r="E36" s="135" t="s">
        <v>6</v>
      </c>
      <c r="F36" s="136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123">
        <v>0.122</v>
      </c>
      <c r="D37" s="14">
        <v>10.104</v>
      </c>
      <c r="E37" s="123">
        <f aca="true" t="shared" si="3" ref="E37:F39">C37*36.7437</f>
        <v>4.4827314</v>
      </c>
      <c r="F37" s="13">
        <f t="shared" si="3"/>
        <v>371.2583447999999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123">
        <v>0.12</v>
      </c>
      <c r="D38" s="72">
        <v>10.172</v>
      </c>
      <c r="E38" s="123">
        <f t="shared" si="3"/>
        <v>4.409243999999999</v>
      </c>
      <c r="F38" s="13">
        <f t="shared" si="3"/>
        <v>373.75691639999997</v>
      </c>
      <c r="G38" s="31"/>
      <c r="H38" s="29"/>
      <c r="K38" s="28"/>
      <c r="L38" s="28"/>
      <c r="M38" s="28"/>
    </row>
    <row r="39" spans="2:13" s="6" customFormat="1" ht="15">
      <c r="B39" s="89" t="s">
        <v>104</v>
      </c>
      <c r="C39" s="123">
        <v>0.114</v>
      </c>
      <c r="D39" s="14">
        <v>10.236</v>
      </c>
      <c r="E39" s="123">
        <f t="shared" si="3"/>
        <v>4.1887818</v>
      </c>
      <c r="F39" s="13">
        <f t="shared" si="3"/>
        <v>376.1085132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5" t="s">
        <v>16</v>
      </c>
      <c r="D41" s="136"/>
      <c r="E41" s="135" t="s">
        <v>6</v>
      </c>
      <c r="F41" s="136"/>
      <c r="G41" s="35"/>
      <c r="H41" s="35"/>
      <c r="I41" s="27"/>
      <c r="J41" s="6"/>
    </row>
    <row r="42" spans="2:13" s="27" customFormat="1" ht="15.75" thickBot="1">
      <c r="B42" s="89" t="s">
        <v>88</v>
      </c>
      <c r="C42" s="124">
        <v>4.6</v>
      </c>
      <c r="D42" s="125">
        <v>385.7</v>
      </c>
      <c r="E42" s="122">
        <f aca="true" t="shared" si="4" ref="E42:F44">C42*1.1023</f>
        <v>5.07058</v>
      </c>
      <c r="F42" s="126">
        <f t="shared" si="4"/>
        <v>425.15711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24">
        <v>4</v>
      </c>
      <c r="D43" s="126">
        <v>357.8</v>
      </c>
      <c r="E43" s="122">
        <f t="shared" si="4"/>
        <v>4.4092</v>
      </c>
      <c r="F43" s="126">
        <f t="shared" si="4"/>
        <v>394.40294000000006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24">
        <v>4</v>
      </c>
      <c r="D44" s="126">
        <v>344.9</v>
      </c>
      <c r="E44" s="122">
        <f t="shared" si="4"/>
        <v>4.4092</v>
      </c>
      <c r="F44" s="126">
        <f t="shared" si="4"/>
        <v>380.18327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5" t="s">
        <v>18</v>
      </c>
      <c r="D46" s="136"/>
      <c r="E46" s="135" t="s">
        <v>19</v>
      </c>
      <c r="F46" s="136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80">
        <v>0.26</v>
      </c>
      <c r="D47" s="13">
        <v>31.6</v>
      </c>
      <c r="E47" s="80">
        <f aca="true" t="shared" si="5" ref="E47:F49">C47/454*1000</f>
        <v>0.5726872246696035</v>
      </c>
      <c r="F47" s="13">
        <f t="shared" si="5"/>
        <v>69.60352422907489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80">
        <v>0.24</v>
      </c>
      <c r="D48" s="88">
        <v>31.7</v>
      </c>
      <c r="E48" s="80">
        <f t="shared" si="5"/>
        <v>0.5286343612334802</v>
      </c>
      <c r="F48" s="13">
        <f t="shared" si="5"/>
        <v>69.82378854625551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80">
        <v>0.24</v>
      </c>
      <c r="D49" s="88">
        <v>31.91</v>
      </c>
      <c r="E49" s="80">
        <f t="shared" si="5"/>
        <v>0.5286343612334802</v>
      </c>
      <c r="F49" s="13">
        <f t="shared" si="5"/>
        <v>70.2863436123348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28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102"/>
      <c r="S50" s="77"/>
      <c r="T50" s="77"/>
      <c r="U50" s="77"/>
    </row>
    <row r="51" spans="2:21" ht="16.5" thickBot="1">
      <c r="B51" s="32" t="s">
        <v>20</v>
      </c>
      <c r="C51" s="135" t="s">
        <v>21</v>
      </c>
      <c r="D51" s="136"/>
      <c r="E51" s="135" t="s">
        <v>6</v>
      </c>
      <c r="F51" s="136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19">
        <v>0.02</v>
      </c>
      <c r="D52" s="14">
        <v>12.12</v>
      </c>
      <c r="E52" s="119">
        <f aca="true" t="shared" si="6" ref="E52:F54">C52*22.0462</f>
        <v>0.440924</v>
      </c>
      <c r="F52" s="13">
        <f t="shared" si="6"/>
        <v>267.19994399999996</v>
      </c>
      <c r="G52" s="31"/>
      <c r="H52" s="29"/>
      <c r="I52" s="101"/>
      <c r="J52" s="8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100</v>
      </c>
      <c r="C53" s="119">
        <v>0.02</v>
      </c>
      <c r="D53" s="14">
        <v>12.375</v>
      </c>
      <c r="E53" s="119">
        <f t="shared" si="6"/>
        <v>0.440924</v>
      </c>
      <c r="F53" s="13">
        <f t="shared" si="6"/>
        <v>272.821725</v>
      </c>
      <c r="G53" s="29"/>
      <c r="H53" s="29"/>
      <c r="I53" s="102"/>
      <c r="J53" s="82"/>
      <c r="K53" s="81"/>
      <c r="L53" s="82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19">
        <v>0.02</v>
      </c>
      <c r="D54" s="14">
        <v>12.625</v>
      </c>
      <c r="E54" s="119">
        <f t="shared" si="6"/>
        <v>0.440924</v>
      </c>
      <c r="F54" s="13">
        <f t="shared" si="6"/>
        <v>278.33327499999996</v>
      </c>
      <c r="G54" s="29"/>
      <c r="H54" s="29"/>
      <c r="I54" s="102"/>
      <c r="J54" s="82"/>
      <c r="K54" s="82"/>
      <c r="L54" s="81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1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5" t="s">
        <v>23</v>
      </c>
      <c r="D56" s="136"/>
      <c r="E56" s="135" t="s">
        <v>24</v>
      </c>
      <c r="F56" s="136"/>
      <c r="H56" s="29"/>
      <c r="I56" s="101"/>
      <c r="J56" s="82"/>
      <c r="K56" s="82"/>
      <c r="L56" s="82"/>
      <c r="M56" s="82"/>
      <c r="N56" s="81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83</v>
      </c>
      <c r="C57" s="124">
        <v>0.016</v>
      </c>
      <c r="D57" s="51">
        <v>1.771</v>
      </c>
      <c r="E57" s="124">
        <f aca="true" t="shared" si="7" ref="E57:F59">C57/3.785</f>
        <v>0.004227212681638045</v>
      </c>
      <c r="F57" s="13">
        <f t="shared" si="7"/>
        <v>0.46789960369881106</v>
      </c>
      <c r="G57" s="31"/>
      <c r="H57" s="29"/>
      <c r="I57" s="101"/>
      <c r="J57" s="82"/>
      <c r="K57" s="82"/>
      <c r="L57" s="82"/>
      <c r="M57" s="82"/>
      <c r="N57" s="82"/>
      <c r="O57" s="81"/>
      <c r="P57" s="82"/>
      <c r="Q57" s="82"/>
      <c r="R57" s="82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92</v>
      </c>
      <c r="C58" s="124">
        <v>0.008</v>
      </c>
      <c r="D58" s="72">
        <v>1.689</v>
      </c>
      <c r="E58" s="124">
        <f t="shared" si="7"/>
        <v>0.0021136063408190224</v>
      </c>
      <c r="F58" s="13">
        <f t="shared" si="7"/>
        <v>0.4462351387054161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19">
        <v>0.001</v>
      </c>
      <c r="D59" s="72">
        <v>1.659</v>
      </c>
      <c r="E59" s="124">
        <f t="shared" si="7"/>
        <v>0.0002642007926023778</v>
      </c>
      <c r="F59" s="13">
        <f t="shared" si="7"/>
        <v>0.43830911492734476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5" t="s">
        <v>26</v>
      </c>
      <c r="D61" s="136"/>
      <c r="E61" s="135" t="s">
        <v>27</v>
      </c>
      <c r="F61" s="136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19">
        <v>1.275</v>
      </c>
      <c r="D62" s="87">
        <v>1.305</v>
      </c>
      <c r="E62" s="119">
        <f>C62/454*100</f>
        <v>0.2808370044052863</v>
      </c>
      <c r="F62" s="53">
        <f>D62/454*1000</f>
        <v>2.874449339207048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19">
        <v>1.5</v>
      </c>
      <c r="D63" s="87">
        <v>1.22</v>
      </c>
      <c r="E63" s="119">
        <f>C63/454*100</f>
        <v>0.3303964757709251</v>
      </c>
      <c r="F63" s="53">
        <f>D63/454*1000</f>
        <v>2.6872246696035242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98</v>
      </c>
      <c r="C64" s="127">
        <v>0</v>
      </c>
      <c r="D64" s="87">
        <v>1.1925</v>
      </c>
      <c r="E64" s="127">
        <f>C64/454*100</f>
        <v>0</v>
      </c>
      <c r="F64" s="53">
        <f>D64/454*1000</f>
        <v>2.626651982378854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46" t="s">
        <v>26</v>
      </c>
      <c r="D66" s="146"/>
      <c r="E66" s="135" t="s">
        <v>29</v>
      </c>
      <c r="F66" s="136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23">
        <v>0.0012</v>
      </c>
      <c r="D69" s="118">
        <v>0.1521</v>
      </c>
      <c r="E69" s="124">
        <f>C69/454*1000000</f>
        <v>2.643171806167401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123">
        <v>0.001</v>
      </c>
      <c r="D70" s="118">
        <v>0.1559</v>
      </c>
      <c r="E70" s="124">
        <f>C70/454*1000000</f>
        <v>2.202643171806167</v>
      </c>
      <c r="F70" s="88">
        <f>D70/454*1000000</f>
        <v>343.39207048458155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1.2378</v>
      </c>
      <c r="F76" s="104">
        <v>0.0083</v>
      </c>
      <c r="G76" s="104">
        <v>1.5645</v>
      </c>
      <c r="H76" s="104">
        <v>1.0293</v>
      </c>
      <c r="I76" s="104">
        <v>0.8776</v>
      </c>
      <c r="J76" s="104">
        <v>0.838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0.808</v>
      </c>
      <c r="E77" s="105" t="s">
        <v>81</v>
      </c>
      <c r="F77" s="105">
        <v>0.0067</v>
      </c>
      <c r="G77" s="105">
        <v>1.264</v>
      </c>
      <c r="H77" s="105">
        <v>0.8316</v>
      </c>
      <c r="I77" s="105">
        <v>0.7091</v>
      </c>
      <c r="J77" s="105">
        <v>0.6771</v>
      </c>
      <c r="K77" s="105">
        <v>0.1042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120.09</v>
      </c>
      <c r="E78" s="104">
        <v>148.63</v>
      </c>
      <c r="F78" s="104" t="s">
        <v>81</v>
      </c>
      <c r="G78" s="104">
        <v>187.878</v>
      </c>
      <c r="H78" s="104">
        <v>123.592</v>
      </c>
      <c r="I78" s="104">
        <v>105.386</v>
      </c>
      <c r="J78" s="104">
        <v>100.635</v>
      </c>
      <c r="K78" s="104">
        <v>15.492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0.6392</v>
      </c>
      <c r="E79" s="105">
        <v>0.7911</v>
      </c>
      <c r="F79" s="105">
        <v>0.0053</v>
      </c>
      <c r="G79" s="105" t="s">
        <v>81</v>
      </c>
      <c r="H79" s="105">
        <v>0.6579</v>
      </c>
      <c r="I79" s="105">
        <v>0.561</v>
      </c>
      <c r="J79" s="105">
        <v>0.5357</v>
      </c>
      <c r="K79" s="105">
        <v>0.0825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0.9716</v>
      </c>
      <c r="E80" s="104">
        <v>1.2025</v>
      </c>
      <c r="F80" s="104">
        <v>0.0081</v>
      </c>
      <c r="G80" s="104">
        <v>1.52</v>
      </c>
      <c r="H80" s="104" t="s">
        <v>81</v>
      </c>
      <c r="I80" s="104">
        <v>0.8526</v>
      </c>
      <c r="J80" s="104">
        <v>0.8142</v>
      </c>
      <c r="K80" s="104">
        <v>0.1253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1.1395</v>
      </c>
      <c r="E81" s="105">
        <v>1.4103</v>
      </c>
      <c r="F81" s="105">
        <v>0.0095</v>
      </c>
      <c r="G81" s="105">
        <v>1.7827</v>
      </c>
      <c r="H81" s="105">
        <v>1.1729</v>
      </c>
      <c r="I81" s="105" t="s">
        <v>81</v>
      </c>
      <c r="J81" s="105">
        <v>0.955</v>
      </c>
      <c r="K81" s="105">
        <v>0.147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1.1931</v>
      </c>
      <c r="E82" s="104">
        <v>1.477</v>
      </c>
      <c r="F82" s="104">
        <v>0.0099</v>
      </c>
      <c r="G82" s="104">
        <v>1.8669</v>
      </c>
      <c r="H82" s="104">
        <v>1.2282</v>
      </c>
      <c r="I82" s="104">
        <v>1.0472</v>
      </c>
      <c r="J82" s="104" t="s">
        <v>81</v>
      </c>
      <c r="K82" s="104">
        <v>0.1539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7.7514</v>
      </c>
      <c r="E83" s="105">
        <v>9.5939</v>
      </c>
      <c r="F83" s="105">
        <v>0.0646</v>
      </c>
      <c r="G83" s="105">
        <v>12.1275</v>
      </c>
      <c r="H83" s="105">
        <v>7.9788</v>
      </c>
      <c r="I83" s="105">
        <v>6.8027</v>
      </c>
      <c r="J83" s="105">
        <v>6.4956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43" t="s">
        <v>63</v>
      </c>
      <c r="C103" s="138"/>
      <c r="D103" s="138"/>
      <c r="E103" s="138"/>
      <c r="F103" s="138"/>
    </row>
    <row r="104" spans="2:6" ht="15">
      <c r="B104" s="137" t="s">
        <v>64</v>
      </c>
      <c r="C104" s="138"/>
      <c r="D104" s="138"/>
      <c r="E104" s="138"/>
      <c r="F104" s="138"/>
    </row>
    <row r="105" spans="2:6" ht="78" customHeight="1">
      <c r="B105" s="137" t="s">
        <v>65</v>
      </c>
      <c r="C105" s="138"/>
      <c r="D105" s="138"/>
      <c r="E105" s="138"/>
      <c r="F105" s="138"/>
    </row>
    <row r="106" spans="2:6" ht="15">
      <c r="B106" s="137" t="s">
        <v>66</v>
      </c>
      <c r="C106" s="138"/>
      <c r="D106" s="138"/>
      <c r="E106" s="138"/>
      <c r="F106" s="138"/>
    </row>
    <row r="107" spans="2:6" ht="15">
      <c r="B107" s="137" t="s">
        <v>67</v>
      </c>
      <c r="C107" s="138"/>
      <c r="D107" s="138"/>
      <c r="E107" s="138"/>
      <c r="F107" s="138"/>
    </row>
    <row r="108" spans="2:6" ht="15">
      <c r="B108" s="137" t="s">
        <v>68</v>
      </c>
      <c r="C108" s="138"/>
      <c r="D108" s="138"/>
      <c r="E108" s="138"/>
      <c r="F108" s="138"/>
    </row>
    <row r="109" spans="2:6" ht="15">
      <c r="B109" s="137" t="s">
        <v>69</v>
      </c>
      <c r="C109" s="138"/>
      <c r="D109" s="138"/>
      <c r="E109" s="138"/>
      <c r="F109" s="138"/>
    </row>
    <row r="110" spans="2:6" ht="15">
      <c r="B110" s="139" t="s">
        <v>70</v>
      </c>
      <c r="C110" s="138"/>
      <c r="D110" s="138"/>
      <c r="E110" s="138"/>
      <c r="F110" s="138"/>
    </row>
    <row r="112" spans="2:6" ht="15.75">
      <c r="B112" s="57" t="s">
        <v>71</v>
      </c>
      <c r="C112" s="140"/>
      <c r="D112" s="141"/>
      <c r="E112" s="141"/>
      <c r="F112" s="142"/>
    </row>
    <row r="113" spans="2:6" ht="30.75" customHeight="1">
      <c r="B113" s="57" t="s">
        <v>72</v>
      </c>
      <c r="C113" s="144" t="s">
        <v>73</v>
      </c>
      <c r="D113" s="144"/>
      <c r="E113" s="144" t="s">
        <v>74</v>
      </c>
      <c r="F113" s="144"/>
    </row>
    <row r="114" spans="2:6" ht="30.75" customHeight="1">
      <c r="B114" s="57" t="s">
        <v>75</v>
      </c>
      <c r="C114" s="144" t="s">
        <v>76</v>
      </c>
      <c r="D114" s="144"/>
      <c r="E114" s="144" t="s">
        <v>77</v>
      </c>
      <c r="F114" s="144"/>
    </row>
    <row r="115" spans="2:6" ht="15" customHeight="1">
      <c r="B115" s="145" t="s">
        <v>78</v>
      </c>
      <c r="C115" s="144" t="s">
        <v>79</v>
      </c>
      <c r="D115" s="144"/>
      <c r="E115" s="144" t="s">
        <v>80</v>
      </c>
      <c r="F115" s="144"/>
    </row>
    <row r="116" spans="2:6" ht="15">
      <c r="B116" s="145"/>
      <c r="C116" s="144"/>
      <c r="D116" s="144"/>
      <c r="E116" s="144"/>
      <c r="F116" s="144"/>
    </row>
  </sheetData>
  <sheetProtection/>
  <mergeCells count="43"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2014-12-05T07:46:27Z</dcterms:modified>
  <cp:category/>
  <cp:version/>
  <cp:contentType/>
  <cp:contentStatus/>
</cp:coreProperties>
</file>