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<sst xmlns="http://schemas.openxmlformats.org/spreadsheetml/2006/main" count="349" uniqueCount="130">
  <si>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</si>
  <si>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</si>
  <si>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</si>
  <si>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</si>
  <si>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</si>
  <si>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</si>
  <si>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</si>
  <si>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</si>
  <si>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</si>
  <si>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</si>
  <si>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</si>
  <si>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</si>
  <si>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</si>
  <si>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</si>
  <si>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</si>
  <si>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</si>
  <si>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</si>
  <si>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</si>
  <si>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</si>
  <si>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</si>
  <si>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</si>
  <si>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</si>
  <si>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</si>
  <si>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</si>
  <si>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</si>
  <si>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</si>
  <si>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</si>
  <si>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</si>
  <si>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</si>
  <si>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</si>
  <si>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</si>
  <si>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</si>
  <si>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</si>
  <si>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</si>
  <si>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</si>
  <si>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</si>
  <si>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</si>
  <si>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</si>
  <si>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</si>
  <si>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</si>
  <si>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</si>
  <si>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</si>
  <si>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</si>
  <si>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</si>
  <si>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</si>
  <si>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</si>
  <si>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</si>
  <si>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</si>
  <si>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</si>
  <si>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</si>
  <si>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</si>
  <si>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</si>
  <si>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</si>
  <si>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</si>
  <si>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</si>
  <si>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</si>
  <si>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</si>
  <si>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</si>
  <si>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</si>
  <si>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</si>
  <si>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</si>
  <si>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</si>
  <si>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</si>
  <si>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</si>
  <si>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</si>
  <si>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</si>
  <si>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</si>
  <si>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</si>
  <si>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</si>
  <si>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</si>
  <si>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</si>
  <si>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</si>
  <si>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</si>
  <si>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</si>
  <si>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</si>
  <si>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</si>
  <si>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</si>
  <si>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Euronext -Листопад'20 (€/МT)</t>
  </si>
  <si>
    <t>TOCOM - Серпень '20 (¥/МT)</t>
  </si>
  <si>
    <t>Euronext - Грудень '20 (€/МT)</t>
  </si>
  <si>
    <t>Euronext -Лютий'21 (€/МT)</t>
  </si>
  <si>
    <t>CME -Березень'20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</si>
  <si>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</si>
  <si>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</si>
  <si>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</si>
  <si>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</si>
  <si>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</si>
  <si>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</si>
  <si>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</si>
  <si>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</si>
  <si>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</si>
  <si>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</si>
  <si>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</si>
  <si>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</si>
  <si>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</si>
  <si>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Січень'21</t>
  </si>
  <si>
    <t>Euronext -Січень'21 (€/МT)</t>
  </si>
  <si>
    <t>CME -Січень'21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</si>
  <si>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</si>
  <si>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</si>
  <si>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</si>
  <si>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</si>
  <si>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</si>
  <si>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</si>
  <si>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</si>
  <si>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</si>
  <si>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</si>
  <si>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</si>
  <si>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</si>
  <si>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</si>
  <si>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</si>
  <si>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</si>
  <si>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</si>
  <si>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</si>
  <si>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</si>
  <si>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</si>
  <si>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</si>
  <si>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</si>
  <si>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</si>
  <si>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</si>
  <si>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 Травень '21 (€/МT)</t>
  </si>
  <si>
    <t>CME - Березень'21</t>
  </si>
  <si>
    <t>CME -Березень'21</t>
  </si>
  <si>
    <t>CME - Травень'21</t>
  </si>
  <si>
    <t>CME -Грудень'20</t>
  </si>
  <si>
    <t>CME -Серпень'20</t>
  </si>
  <si>
    <t>Euronext -Серпень'21 (€/МT)</t>
  </si>
  <si>
    <t>12.475</t>
  </si>
  <si>
    <t>12.415</t>
  </si>
  <si>
    <t xml:space="preserve">      04 листопада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</si>
</sst>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8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6" fillId="0" borderId="17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192" fontId="7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2" fontId="76" fillId="0" borderId="17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8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8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89" fontId="80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80" fillId="0" borderId="10" xfId="0" applyNumberFormat="1" applyFont="1" applyFill="1" applyBorder="1" applyAlignment="1">
      <alignment horizontal="center" vertical="top" wrapText="1"/>
    </xf>
    <xf numFmtId="188" fontId="80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8" fontId="77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7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13" fillId="0" borderId="0" xfId="0" applyNumberFormat="1" applyFont="1" applyAlignment="1">
      <alignment wrapText="1"/>
    </xf>
    <xf numFmtId="190" fontId="78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190" fontId="76" fillId="0" borderId="10" xfId="0" applyNumberFormat="1" applyFont="1" applyFill="1" applyBorder="1" applyAlignment="1">
      <alignment horizontal="center" vertical="top" wrapText="1"/>
    </xf>
    <xf numFmtId="188" fontId="80" fillId="0" borderId="10" xfId="0" applyNumberFormat="1" applyFont="1" applyFill="1" applyBorder="1" applyAlignment="1" quotePrefix="1">
      <alignment horizontal="center" vertical="top" wrapText="1"/>
    </xf>
    <xf numFmtId="192" fontId="80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9" fontId="6" fillId="36" borderId="10" xfId="0" applyNumberFormat="1" applyFont="1" applyFill="1" applyBorder="1" applyAlignment="1">
      <alignment horizontal="center"/>
    </xf>
    <xf numFmtId="188" fontId="76" fillId="0" borderId="10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67" t="s">
        <v>129</v>
      </c>
      <c r="D4" s="168"/>
      <c r="E4" s="168"/>
      <c r="F4" s="169"/>
    </row>
    <row r="5" spans="2:6" s="2" customFormat="1" ht="105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 customHeight="1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 customHeight="1">
      <c r="B7" s="23" t="s">
        <v>87</v>
      </c>
      <c r="C7" s="130">
        <v>0.042</v>
      </c>
      <c r="D7" s="13">
        <v>4</v>
      </c>
      <c r="E7" s="130">
        <f aca="true" t="shared" si="0" ref="E7:F9">C7*39.3683</f>
        <v>1.6534686</v>
      </c>
      <c r="F7" s="12">
        <f t="shared" si="0"/>
        <v>157.4732</v>
      </c>
    </row>
    <row r="8" spans="2:6" s="5" customFormat="1" ht="15" customHeight="1">
      <c r="B8" s="23" t="s">
        <v>121</v>
      </c>
      <c r="C8" s="130">
        <v>0.052</v>
      </c>
      <c r="D8" s="13">
        <v>4.05</v>
      </c>
      <c r="E8" s="130">
        <f t="shared" si="0"/>
        <v>2.0471516</v>
      </c>
      <c r="F8" s="12">
        <f t="shared" si="0"/>
        <v>159.44161499999998</v>
      </c>
    </row>
    <row r="9" spans="2:17" s="5" customFormat="1" ht="15" customHeight="1">
      <c r="B9" s="23" t="s">
        <v>123</v>
      </c>
      <c r="C9" s="165">
        <v>0.05</v>
      </c>
      <c r="D9" s="13">
        <v>4.09</v>
      </c>
      <c r="E9" s="165">
        <f t="shared" si="0"/>
        <v>1.968415</v>
      </c>
      <c r="F9" s="12">
        <f t="shared" si="0"/>
        <v>161.016347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 customHeight="1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customHeight="1" hidden="1">
      <c r="B11" s="25" t="s">
        <v>4</v>
      </c>
      <c r="C11" s="183" t="s">
        <v>82</v>
      </c>
      <c r="D11" s="184"/>
      <c r="E11" s="183" t="s">
        <v>6</v>
      </c>
      <c r="F11" s="184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customHeight="1" hidden="1">
      <c r="B12" s="23" t="s">
        <v>83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customHeight="1" hidden="1">
      <c r="B13" s="23" t="s">
        <v>84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customHeight="1" hidden="1">
      <c r="B14" s="23" t="s">
        <v>90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customHeight="1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 customHeight="1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 customHeight="1">
      <c r="B17" s="71" t="s">
        <v>77</v>
      </c>
      <c r="C17" s="123">
        <v>0.52</v>
      </c>
      <c r="D17" s="68">
        <v>193</v>
      </c>
      <c r="E17" s="123">
        <f aca="true" t="shared" si="1" ref="E17:F19">C17/$D$86</f>
        <v>0.6156760596732181</v>
      </c>
      <c r="F17" s="68">
        <f t="shared" si="1"/>
        <v>228.5105375325598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 customHeight="1">
      <c r="B18" s="71" t="s">
        <v>96</v>
      </c>
      <c r="C18" s="134">
        <v>0.4</v>
      </c>
      <c r="D18" s="12">
        <v>187</v>
      </c>
      <c r="E18" s="134">
        <f t="shared" si="1"/>
        <v>0.47359696897939857</v>
      </c>
      <c r="F18" s="68">
        <f t="shared" si="1"/>
        <v>221.4065829978688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 customHeight="1">
      <c r="B19" s="71" t="s">
        <v>89</v>
      </c>
      <c r="C19" s="134">
        <v>0.54</v>
      </c>
      <c r="D19" s="12">
        <v>186.5</v>
      </c>
      <c r="E19" s="134">
        <f t="shared" si="1"/>
        <v>0.639355908122188</v>
      </c>
      <c r="F19" s="68">
        <f t="shared" si="1"/>
        <v>220.81458678664455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 customHeight="1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 customHeight="1">
      <c r="B21" s="25" t="s">
        <v>8</v>
      </c>
      <c r="C21" s="183" t="s">
        <v>5</v>
      </c>
      <c r="D21" s="184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 customHeight="1">
      <c r="B22" s="23" t="s">
        <v>87</v>
      </c>
      <c r="C22" s="191">
        <v>0.02</v>
      </c>
      <c r="D22" s="68">
        <v>6.06</v>
      </c>
      <c r="E22" s="191">
        <f aca="true" t="shared" si="2" ref="E22:F24">C22*36.7437</f>
        <v>0.7348739999999999</v>
      </c>
      <c r="F22" s="12">
        <f t="shared" si="2"/>
        <v>222.66682199999997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 customHeight="1">
      <c r="B23" s="23" t="s">
        <v>121</v>
      </c>
      <c r="C23" s="191">
        <v>0.004</v>
      </c>
      <c r="D23" s="12">
        <v>6.1</v>
      </c>
      <c r="E23" s="191">
        <f t="shared" si="2"/>
        <v>0.1469748</v>
      </c>
      <c r="F23" s="12">
        <f t="shared" si="2"/>
        <v>224.13656999999998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 customHeight="1">
      <c r="B24" s="23" t="s">
        <v>123</v>
      </c>
      <c r="C24" s="165">
        <v>0.006</v>
      </c>
      <c r="D24" s="12">
        <v>6.102</v>
      </c>
      <c r="E24" s="130">
        <f t="shared" si="2"/>
        <v>0.2204622</v>
      </c>
      <c r="F24" s="12">
        <f t="shared" si="2"/>
        <v>224.21005739999998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 customHeight="1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 customHeight="1">
      <c r="B26" s="25" t="s">
        <v>8</v>
      </c>
      <c r="C26" s="185" t="s">
        <v>9</v>
      </c>
      <c r="D26" s="185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 customHeight="1">
      <c r="B27" s="71" t="s">
        <v>79</v>
      </c>
      <c r="C27" s="134">
        <v>1.22</v>
      </c>
      <c r="D27" s="68">
        <v>207.75</v>
      </c>
      <c r="E27" s="134">
        <f aca="true" t="shared" si="3" ref="E27:F29">C27/$D$86</f>
        <v>1.4444707553871654</v>
      </c>
      <c r="F27" s="68">
        <f t="shared" si="3"/>
        <v>245.9744257636751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 customHeight="1">
      <c r="B28" s="71" t="s">
        <v>86</v>
      </c>
      <c r="C28" s="134">
        <v>0.73</v>
      </c>
      <c r="D28" s="12">
        <v>206.25</v>
      </c>
      <c r="E28" s="134">
        <f t="shared" si="3"/>
        <v>0.8643144683874023</v>
      </c>
      <c r="F28" s="68">
        <f t="shared" si="3"/>
        <v>244.19843713000236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 customHeight="1">
      <c r="B29" s="71" t="s">
        <v>120</v>
      </c>
      <c r="C29" s="134">
        <v>0.74</v>
      </c>
      <c r="D29" s="12">
        <v>204.5</v>
      </c>
      <c r="E29" s="134">
        <f t="shared" si="3"/>
        <v>0.8761543926118872</v>
      </c>
      <c r="F29" s="68">
        <f t="shared" si="3"/>
        <v>242.1264503907175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 customHeight="1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 customHeight="1">
      <c r="B31" s="25" t="s">
        <v>11</v>
      </c>
      <c r="C31" s="185" t="s">
        <v>12</v>
      </c>
      <c r="D31" s="185"/>
      <c r="E31" s="185" t="s">
        <v>10</v>
      </c>
      <c r="F31" s="18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 customHeight="1">
      <c r="B32" s="71" t="s">
        <v>80</v>
      </c>
      <c r="C32" s="134">
        <v>2.31</v>
      </c>
      <c r="D32" s="12">
        <v>398.25</v>
      </c>
      <c r="E32" s="134">
        <f aca="true" t="shared" si="4" ref="E32:F34">C32/$D$86</f>
        <v>2.7350224958560267</v>
      </c>
      <c r="F32" s="68">
        <f t="shared" si="4"/>
        <v>471.5249822401137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 customHeight="1">
      <c r="B33" s="71" t="s">
        <v>89</v>
      </c>
      <c r="C33" s="134">
        <v>2.19</v>
      </c>
      <c r="D33" s="12">
        <v>397</v>
      </c>
      <c r="E33" s="134">
        <f t="shared" si="4"/>
        <v>2.592943405162207</v>
      </c>
      <c r="F33" s="68">
        <f t="shared" si="4"/>
        <v>470.04499171205305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 customHeight="1">
      <c r="B34" s="71" t="s">
        <v>126</v>
      </c>
      <c r="C34" s="134">
        <v>1.38</v>
      </c>
      <c r="D34" s="12">
        <v>385.25</v>
      </c>
      <c r="E34" s="134">
        <f t="shared" si="4"/>
        <v>1.6339095429789248</v>
      </c>
      <c r="F34" s="68">
        <f t="shared" si="4"/>
        <v>456.1330807482832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 customHeight="1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 customHeight="1">
      <c r="B36" s="25" t="s">
        <v>13</v>
      </c>
      <c r="C36" s="180" t="s">
        <v>5</v>
      </c>
      <c r="D36" s="181"/>
      <c r="E36" s="180" t="s">
        <v>6</v>
      </c>
      <c r="F36" s="181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 customHeight="1">
      <c r="B37" s="23" t="s">
        <v>87</v>
      </c>
      <c r="C37" s="165">
        <v>0.006</v>
      </c>
      <c r="D37" s="72">
        <v>2.962</v>
      </c>
      <c r="E37" s="130">
        <f aca="true" t="shared" si="5" ref="E37:F39">C37*58.0164</f>
        <v>0.3480984</v>
      </c>
      <c r="F37" s="68">
        <f t="shared" si="5"/>
        <v>171.8445768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 customHeight="1">
      <c r="B38" s="23" t="s">
        <v>93</v>
      </c>
      <c r="C38" s="165">
        <v>0.004</v>
      </c>
      <c r="D38" s="72">
        <v>2.972</v>
      </c>
      <c r="E38" s="130">
        <f t="shared" si="5"/>
        <v>0.23206559999999998</v>
      </c>
      <c r="F38" s="68">
        <f t="shared" si="5"/>
        <v>172.4247408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 customHeight="1">
      <c r="B39" s="23" t="s">
        <v>100</v>
      </c>
      <c r="C39" s="165">
        <v>0.006</v>
      </c>
      <c r="D39" s="72">
        <v>3.002</v>
      </c>
      <c r="E39" s="165">
        <f t="shared" si="5"/>
        <v>0.3480984</v>
      </c>
      <c r="F39" s="68">
        <f t="shared" si="5"/>
        <v>174.16523279999998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 customHeight="1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 customHeight="1">
      <c r="B41" s="25" t="s">
        <v>14</v>
      </c>
      <c r="C41" s="180" t="s">
        <v>5</v>
      </c>
      <c r="D41" s="181"/>
      <c r="E41" s="180" t="s">
        <v>6</v>
      </c>
      <c r="F41" s="18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94</v>
      </c>
      <c r="C42" s="166">
        <v>0.2</v>
      </c>
      <c r="D42" s="72">
        <v>10.784</v>
      </c>
      <c r="E42" s="166">
        <f>C42*36.7437</f>
        <v>7.348739999999999</v>
      </c>
      <c r="F42" s="68">
        <f aca="true" t="shared" si="6" ref="E42:F44">D42*36.7437</f>
        <v>396.2440608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97</v>
      </c>
      <c r="C43" s="166">
        <v>0.22</v>
      </c>
      <c r="D43" s="72">
        <v>10.836</v>
      </c>
      <c r="E43" s="166">
        <f t="shared" si="6"/>
        <v>8.083613999999999</v>
      </c>
      <c r="F43" s="68">
        <f t="shared" si="6"/>
        <v>398.15473319999995</v>
      </c>
      <c r="G43" s="22"/>
      <c r="H43" s="22"/>
      <c r="I43" s="22"/>
      <c r="K43" s="22"/>
      <c r="L43" s="22"/>
      <c r="M43" s="22"/>
    </row>
    <row r="44" spans="2:13" s="5" customFormat="1" ht="15" customHeight="1">
      <c r="B44" s="23" t="s">
        <v>122</v>
      </c>
      <c r="C44" s="166">
        <v>0.22</v>
      </c>
      <c r="D44" s="72">
        <v>10.752</v>
      </c>
      <c r="E44" s="166">
        <f t="shared" si="6"/>
        <v>8.083613999999999</v>
      </c>
      <c r="F44" s="68">
        <f t="shared" si="6"/>
        <v>395.0682624</v>
      </c>
      <c r="G44" s="22"/>
      <c r="H44" s="22"/>
      <c r="I44" s="22"/>
      <c r="K44" s="22"/>
      <c r="L44" s="22"/>
      <c r="M44" s="22"/>
    </row>
    <row r="45" spans="2:13" s="5" customFormat="1" ht="15" customHeight="1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customHeight="1" hidden="1">
      <c r="B46" s="25" t="s">
        <v>14</v>
      </c>
      <c r="C46" s="183" t="s">
        <v>73</v>
      </c>
      <c r="D46" s="184"/>
      <c r="E46" s="183" t="s">
        <v>6</v>
      </c>
      <c r="F46" s="184"/>
      <c r="G46" s="22"/>
      <c r="H46" s="22"/>
      <c r="I46" s="22"/>
      <c r="K46" s="22"/>
      <c r="L46" s="22"/>
      <c r="M46" s="22"/>
    </row>
    <row r="47" spans="2:13" s="5" customFormat="1" ht="15" customHeight="1" hidden="1">
      <c r="B47" s="23" t="s">
        <v>78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customHeight="1" hidden="1">
      <c r="B48" s="23" t="s">
        <v>85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customHeight="1" hidden="1">
      <c r="B49" s="23" t="s">
        <v>92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 customHeight="1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 customHeight="1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 customHeight="1">
      <c r="B52" s="23" t="s">
        <v>87</v>
      </c>
      <c r="C52" s="166">
        <v>8.5</v>
      </c>
      <c r="D52" s="73">
        <v>385.9</v>
      </c>
      <c r="E52" s="166">
        <f>C52*1.1023</f>
        <v>9.36955</v>
      </c>
      <c r="F52" s="73">
        <f aca="true" t="shared" si="7" ref="E52:F54">D52*1.1023</f>
        <v>425.37757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 customHeight="1">
      <c r="B53" s="23" t="s">
        <v>97</v>
      </c>
      <c r="C53" s="166">
        <v>8.3</v>
      </c>
      <c r="D53" s="73">
        <v>380.5</v>
      </c>
      <c r="E53" s="166">
        <f t="shared" si="7"/>
        <v>9.149090000000001</v>
      </c>
      <c r="F53" s="73">
        <f t="shared" si="7"/>
        <v>419.42515000000003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 customHeight="1">
      <c r="B54" s="23" t="s">
        <v>122</v>
      </c>
      <c r="C54" s="166">
        <v>7</v>
      </c>
      <c r="D54" s="73">
        <v>369</v>
      </c>
      <c r="E54" s="166">
        <f>C54*1.1023</f>
        <v>7.716100000000001</v>
      </c>
      <c r="F54" s="73">
        <f t="shared" si="7"/>
        <v>406.74870000000004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 customHeight="1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 customHeight="1">
      <c r="B56" s="25" t="s">
        <v>17</v>
      </c>
      <c r="C56" s="180" t="s">
        <v>18</v>
      </c>
      <c r="D56" s="181"/>
      <c r="E56" s="180" t="s">
        <v>19</v>
      </c>
      <c r="F56" s="181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 customHeight="1">
      <c r="B57" s="23" t="s">
        <v>87</v>
      </c>
      <c r="C57" s="130">
        <v>0.61</v>
      </c>
      <c r="D57" s="68">
        <v>34.49</v>
      </c>
      <c r="E57" s="130">
        <f aca="true" t="shared" si="8" ref="E57:F59">C57/454*1000</f>
        <v>1.3436123348017621</v>
      </c>
      <c r="F57" s="68">
        <f t="shared" si="8"/>
        <v>75.96916299559473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 customHeight="1">
      <c r="B58" s="23" t="s">
        <v>97</v>
      </c>
      <c r="C58" s="130">
        <v>0.64</v>
      </c>
      <c r="D58" s="68">
        <v>34.29</v>
      </c>
      <c r="E58" s="130">
        <f t="shared" si="8"/>
        <v>1.4096916299559472</v>
      </c>
      <c r="F58" s="68">
        <f t="shared" si="8"/>
        <v>75.52863436123349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 customHeight="1">
      <c r="B59" s="23" t="s">
        <v>122</v>
      </c>
      <c r="C59" s="130">
        <v>0.67</v>
      </c>
      <c r="D59" s="68">
        <v>34.13</v>
      </c>
      <c r="E59" s="130">
        <f t="shared" si="8"/>
        <v>1.4757709251101323</v>
      </c>
      <c r="F59" s="68">
        <f t="shared" si="8"/>
        <v>75.1762114537445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customHeight="1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" customHeight="1" thickBot="1">
      <c r="B61" s="25" t="s">
        <v>20</v>
      </c>
      <c r="C61" s="180" t="s">
        <v>21</v>
      </c>
      <c r="D61" s="181"/>
      <c r="E61" s="180" t="s">
        <v>6</v>
      </c>
      <c r="F61" s="181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 customHeight="1">
      <c r="B62" s="23" t="s">
        <v>88</v>
      </c>
      <c r="C62" s="130">
        <v>0.03</v>
      </c>
      <c r="D62" s="72" t="s">
        <v>127</v>
      </c>
      <c r="E62" s="130">
        <f aca="true" t="shared" si="9" ref="E62:F64">C62*22.026</f>
        <v>0.6607799999999999</v>
      </c>
      <c r="F62" s="68" t="e">
        <f t="shared" si="9"/>
        <v>#VALUE!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 customHeight="1">
      <c r="B63" s="23" t="s">
        <v>95</v>
      </c>
      <c r="C63" s="130">
        <v>0.03</v>
      </c>
      <c r="D63" s="72">
        <v>12.23</v>
      </c>
      <c r="E63" s="130">
        <f t="shared" si="9"/>
        <v>0.6607799999999999</v>
      </c>
      <c r="F63" s="68">
        <f t="shared" si="9"/>
        <v>269.37798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 customHeight="1">
      <c r="B64" s="23" t="s">
        <v>121</v>
      </c>
      <c r="C64" s="130">
        <v>0.065</v>
      </c>
      <c r="D64" s="72" t="s">
        <v>128</v>
      </c>
      <c r="E64" s="130">
        <f t="shared" si="9"/>
        <v>1.4316900000000001</v>
      </c>
      <c r="F64" s="68" t="e">
        <f t="shared" si="9"/>
        <v>#VALUE!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 customHeight="1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 customHeight="1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 customHeight="1">
      <c r="B67" s="23" t="s">
        <v>94</v>
      </c>
      <c r="C67" s="133">
        <v>0</v>
      </c>
      <c r="D67" s="72">
        <v>1.47</v>
      </c>
      <c r="E67" s="133">
        <f>C67/3.785</f>
        <v>0</v>
      </c>
      <c r="F67" s="72">
        <f>D67/3.785</f>
        <v>0.38837516512549536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 customHeight="1">
      <c r="B68" s="23" t="s">
        <v>87</v>
      </c>
      <c r="C68" s="110">
        <v>0.03</v>
      </c>
      <c r="D68" s="72">
        <v>1.355</v>
      </c>
      <c r="E68" s="110">
        <f>C68/3.785</f>
        <v>0.007926023778071334</v>
      </c>
      <c r="F68" s="72">
        <f>D68/3.785</f>
        <v>0.3579920739762219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 customHeight="1">
      <c r="B69" s="23" t="s">
        <v>95</v>
      </c>
      <c r="C69" s="110">
        <v>0.03</v>
      </c>
      <c r="D69" s="72" t="s">
        <v>72</v>
      </c>
      <c r="E69" s="110">
        <f>C69/3.785</f>
        <v>0.007926023778071334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 customHeight="1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 customHeight="1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 customHeight="1">
      <c r="B72" s="23" t="s">
        <v>94</v>
      </c>
      <c r="C72" s="110">
        <v>0.0025</v>
      </c>
      <c r="D72" s="118">
        <v>1.08125</v>
      </c>
      <c r="E72" s="110">
        <f>C72/454*100</f>
        <v>0.0005506607929515419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 customHeight="1">
      <c r="B73" s="23" t="s">
        <v>124</v>
      </c>
      <c r="C73" s="164">
        <v>0.00075</v>
      </c>
      <c r="D73" s="118">
        <v>1.0645</v>
      </c>
      <c r="E73" s="164">
        <f>C73/454*100</f>
        <v>0.00016519823788546255</v>
      </c>
      <c r="F73" s="74">
        <f>D73/454*1000</f>
        <v>2.344713656387665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 customHeight="1">
      <c r="B74" s="23" t="s">
        <v>117</v>
      </c>
      <c r="C74" s="110">
        <v>0.006</v>
      </c>
      <c r="D74" s="118">
        <v>1.068</v>
      </c>
      <c r="E74" s="110">
        <f>C74/454*100</f>
        <v>0.0013215859030837004</v>
      </c>
      <c r="F74" s="74">
        <f>D74/454*1000</f>
        <v>2.352422907488987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 customHeight="1">
      <c r="B76" s="25" t="s">
        <v>27</v>
      </c>
      <c r="C76" s="180" t="s">
        <v>25</v>
      </c>
      <c r="D76" s="181"/>
      <c r="E76" s="180" t="s">
        <v>28</v>
      </c>
      <c r="F76" s="181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 customHeight="1">
      <c r="B77" s="23" t="s">
        <v>81</v>
      </c>
      <c r="C77" s="110">
        <v>0.0007</v>
      </c>
      <c r="D77" s="119">
        <v>0.1447</v>
      </c>
      <c r="E77" s="110">
        <f>C77/454*1000000</f>
        <v>1.5418502202643172</v>
      </c>
      <c r="F77" s="68">
        <f>D77/454*1000000</f>
        <v>318.7224669603524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 customHeight="1">
      <c r="B78" s="23" t="s">
        <v>91</v>
      </c>
      <c r="C78" s="110">
        <v>0.0003</v>
      </c>
      <c r="D78" s="119" t="s">
        <v>72</v>
      </c>
      <c r="E78" s="110">
        <f>C78/454*1000000</f>
        <v>0.6607929515418502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 customHeight="1">
      <c r="B79" s="23" t="s">
        <v>125</v>
      </c>
      <c r="C79" s="110">
        <v>0.0003</v>
      </c>
      <c r="D79" s="119" t="s">
        <v>72</v>
      </c>
      <c r="E79" s="110">
        <f>C79/454*1000000</f>
        <v>0.6607929515418502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customHeight="1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 t="s">
        <v>30</v>
      </c>
      <c r="D85" s="129" t="s">
        <v>72</v>
      </c>
      <c r="E85" s="129">
        <v>1.184</v>
      </c>
      <c r="F85" s="129">
        <v>0.0096</v>
      </c>
      <c r="G85" s="129">
        <v>1.3081</v>
      </c>
      <c r="H85" s="129">
        <v>1.1047</v>
      </c>
      <c r="I85" s="129">
        <v>0.7658</v>
      </c>
      <c r="J85" s="129">
        <v>0.7242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31</v>
      </c>
      <c r="D86" s="129">
        <v>0.8446</v>
      </c>
      <c r="E86" s="129" t="s">
        <v>72</v>
      </c>
      <c r="F86" s="129">
        <v>0.0081</v>
      </c>
      <c r="G86" s="129">
        <v>1.1048</v>
      </c>
      <c r="H86" s="129">
        <v>0.933</v>
      </c>
      <c r="I86" s="129">
        <v>0.6468</v>
      </c>
      <c r="J86" s="129">
        <v>0.6117</v>
      </c>
      <c r="K86" s="129">
        <v>0.1089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32</v>
      </c>
      <c r="D87" s="129">
        <v>103.74</v>
      </c>
      <c r="E87" s="129">
        <v>122.8282</v>
      </c>
      <c r="F87" s="129" t="s">
        <v>72</v>
      </c>
      <c r="G87" s="129">
        <v>135.7023</v>
      </c>
      <c r="H87" s="129">
        <v>114.6045</v>
      </c>
      <c r="I87" s="129">
        <v>79.4395</v>
      </c>
      <c r="J87" s="129">
        <v>75.1285</v>
      </c>
      <c r="K87" s="129">
        <v>13.3775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33</v>
      </c>
      <c r="D88" s="129">
        <v>0.7645</v>
      </c>
      <c r="E88" s="129">
        <v>0.9051</v>
      </c>
      <c r="F88" s="129">
        <v>0.0074</v>
      </c>
      <c r="G88" s="129" t="s">
        <v>72</v>
      </c>
      <c r="H88" s="129">
        <v>0.8445</v>
      </c>
      <c r="I88" s="129">
        <v>0.5854</v>
      </c>
      <c r="J88" s="129">
        <v>0.5536</v>
      </c>
      <c r="K88" s="129">
        <v>0.0986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34</v>
      </c>
      <c r="D89" s="129">
        <v>0.9052</v>
      </c>
      <c r="E89" s="129">
        <v>1.0718</v>
      </c>
      <c r="F89" s="129">
        <v>0.0087</v>
      </c>
      <c r="G89" s="129">
        <v>1.1841</v>
      </c>
      <c r="H89" s="129" t="s">
        <v>72</v>
      </c>
      <c r="I89" s="129">
        <v>0.6932</v>
      </c>
      <c r="J89" s="129">
        <v>0.6555</v>
      </c>
      <c r="K89" s="129">
        <v>0.1167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35</v>
      </c>
      <c r="D90" s="129">
        <v>1.3059</v>
      </c>
      <c r="E90" s="129">
        <v>1.5462</v>
      </c>
      <c r="F90" s="129">
        <v>0.0126</v>
      </c>
      <c r="G90" s="129">
        <v>1.7082</v>
      </c>
      <c r="H90" s="129">
        <v>1.4427</v>
      </c>
      <c r="I90" s="129" t="s">
        <v>72</v>
      </c>
      <c r="J90" s="129">
        <v>0.9457</v>
      </c>
      <c r="K90" s="129">
        <v>0.1684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36</v>
      </c>
      <c r="D91" s="129">
        <v>1.3808</v>
      </c>
      <c r="E91" s="129">
        <v>1.6349</v>
      </c>
      <c r="F91" s="129">
        <v>0.0133</v>
      </c>
      <c r="G91" s="129">
        <v>1.8063</v>
      </c>
      <c r="H91" s="129">
        <v>1.5254</v>
      </c>
      <c r="I91" s="129">
        <v>1.0574</v>
      </c>
      <c r="J91" s="129" t="s">
        <v>72</v>
      </c>
      <c r="K91" s="129">
        <v>0.1781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37</v>
      </c>
      <c r="D92" s="129">
        <v>7.7548</v>
      </c>
      <c r="E92" s="129">
        <v>9.1817</v>
      </c>
      <c r="F92" s="129">
        <v>0.0748</v>
      </c>
      <c r="G92" s="129">
        <v>10.1441</v>
      </c>
      <c r="H92" s="129">
        <v>8.5669</v>
      </c>
      <c r="I92" s="129">
        <v>5.9383</v>
      </c>
      <c r="J92" s="129">
        <v>5.616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1/E85</f>
        <v>0.8445945945945946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2" t="s">
        <v>54</v>
      </c>
      <c r="C114" s="182"/>
      <c r="D114" s="182"/>
      <c r="E114" s="182"/>
      <c r="F114" s="182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6"/>
      <c r="D123" s="178"/>
      <c r="E123" s="178"/>
      <c r="F123" s="177"/>
      <c r="G123" s="112"/>
      <c r="H123" s="112"/>
    </row>
    <row r="124" spans="2:8" ht="15" customHeight="1">
      <c r="B124" s="31" t="s">
        <v>63</v>
      </c>
      <c r="C124" s="176" t="s">
        <v>64</v>
      </c>
      <c r="D124" s="177"/>
      <c r="E124" s="176" t="s">
        <v>65</v>
      </c>
      <c r="F124" s="177"/>
      <c r="G124" s="112"/>
      <c r="H124" s="112"/>
    </row>
    <row r="125" spans="2:8" ht="15" customHeight="1">
      <c r="B125" s="31" t="s">
        <v>66</v>
      </c>
      <c r="C125" s="176" t="s">
        <v>67</v>
      </c>
      <c r="D125" s="177"/>
      <c r="E125" s="176" t="s">
        <v>68</v>
      </c>
      <c r="F125" s="177"/>
      <c r="G125" s="112"/>
      <c r="H125" s="112"/>
    </row>
    <row r="126" spans="2:8" ht="15" customHeight="1">
      <c r="B126" s="170" t="s">
        <v>69</v>
      </c>
      <c r="C126" s="172" t="s">
        <v>70</v>
      </c>
      <c r="D126" s="173"/>
      <c r="E126" s="172" t="s">
        <v>71</v>
      </c>
      <c r="F126" s="173"/>
      <c r="G126" s="112"/>
      <c r="H126" s="112"/>
    </row>
    <row r="127" spans="2:8" ht="15" customHeight="1">
      <c r="B127" s="171"/>
      <c r="C127" s="174"/>
      <c r="D127" s="175"/>
      <c r="E127" s="174"/>
      <c r="F127" s="175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87" t="s">
        <v>98</v>
      </c>
      <c r="D4" s="188"/>
      <c r="E4" s="188"/>
      <c r="F4" s="18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3" t="s">
        <v>5</v>
      </c>
      <c r="D6" s="184"/>
      <c r="E6" s="183" t="s">
        <v>6</v>
      </c>
      <c r="F6" s="184"/>
      <c r="G6"/>
      <c r="H6"/>
      <c r="I6"/>
    </row>
    <row r="7" spans="2:6" s="5" customFormat="1" ht="15">
      <c r="B7" s="23" t="s">
        <v>99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93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100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3" t="s">
        <v>7</v>
      </c>
      <c r="D11" s="184"/>
      <c r="E11" s="183" t="s">
        <v>6</v>
      </c>
      <c r="F11" s="184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101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102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103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5" t="s">
        <v>82</v>
      </c>
      <c r="D16" s="185"/>
      <c r="E16" s="183" t="s">
        <v>6</v>
      </c>
      <c r="F16" s="184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90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104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105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3" t="s">
        <v>5</v>
      </c>
      <c r="D21" s="184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99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93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100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5" t="s">
        <v>9</v>
      </c>
      <c r="D26" s="185"/>
      <c r="E26" s="183" t="s">
        <v>10</v>
      </c>
      <c r="F26" s="184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106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107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108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5" t="s">
        <v>12</v>
      </c>
      <c r="D31" s="185"/>
      <c r="E31" s="185" t="s">
        <v>10</v>
      </c>
      <c r="F31" s="18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101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109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110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0" t="s">
        <v>5</v>
      </c>
      <c r="D36" s="181"/>
      <c r="E36" s="180" t="s">
        <v>6</v>
      </c>
      <c r="F36" s="181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99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93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100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0" t="s">
        <v>5</v>
      </c>
      <c r="D41" s="181"/>
      <c r="E41" s="180" t="s">
        <v>6</v>
      </c>
      <c r="F41" s="18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111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112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93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5" t="s">
        <v>73</v>
      </c>
      <c r="D46" s="185"/>
      <c r="E46" s="183" t="s">
        <v>6</v>
      </c>
      <c r="F46" s="184"/>
      <c r="G46" s="22"/>
      <c r="H46" s="22"/>
      <c r="I46" s="22"/>
      <c r="K46" s="22"/>
      <c r="L46" s="22"/>
      <c r="M46" s="22"/>
    </row>
    <row r="47" spans="2:13" s="5" customFormat="1" ht="15">
      <c r="B47" s="23" t="s">
        <v>113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114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115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>
      <c r="B52" s="23" t="s">
        <v>99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112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93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0" t="s">
        <v>18</v>
      </c>
      <c r="D56" s="181"/>
      <c r="E56" s="180" t="s">
        <v>19</v>
      </c>
      <c r="F56" s="181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99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112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93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0" t="s">
        <v>21</v>
      </c>
      <c r="D61" s="181"/>
      <c r="E61" s="180" t="s">
        <v>6</v>
      </c>
      <c r="F61" s="181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111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112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93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111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116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117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118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111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116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0" t="s">
        <v>25</v>
      </c>
      <c r="D76" s="190"/>
      <c r="E76" s="180" t="s">
        <v>28</v>
      </c>
      <c r="F76" s="181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93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91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119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2" t="s">
        <v>54</v>
      </c>
      <c r="C114" s="182"/>
      <c r="D114" s="182"/>
      <c r="E114" s="182"/>
      <c r="F114" s="182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6"/>
      <c r="D123" s="178"/>
      <c r="E123" s="178"/>
      <c r="F123" s="177"/>
      <c r="G123" s="112"/>
      <c r="H123" s="112"/>
    </row>
    <row r="124" spans="2:8" ht="30.75" customHeight="1">
      <c r="B124" s="31" t="s">
        <v>63</v>
      </c>
      <c r="C124" s="176" t="s">
        <v>64</v>
      </c>
      <c r="D124" s="177"/>
      <c r="E124" s="176" t="s">
        <v>65</v>
      </c>
      <c r="F124" s="177"/>
      <c r="G124" s="112"/>
      <c r="H124" s="112"/>
    </row>
    <row r="125" spans="2:8" ht="30.75" customHeight="1">
      <c r="B125" s="31" t="s">
        <v>66</v>
      </c>
      <c r="C125" s="176" t="s">
        <v>67</v>
      </c>
      <c r="D125" s="177"/>
      <c r="E125" s="176" t="s">
        <v>68</v>
      </c>
      <c r="F125" s="177"/>
      <c r="G125" s="112"/>
      <c r="H125" s="112"/>
    </row>
    <row r="126" spans="2:8" ht="15" customHeight="1">
      <c r="B126" s="170" t="s">
        <v>69</v>
      </c>
      <c r="C126" s="172" t="s">
        <v>70</v>
      </c>
      <c r="D126" s="173"/>
      <c r="E126" s="172" t="s">
        <v>71</v>
      </c>
      <c r="F126" s="173"/>
      <c r="G126" s="112"/>
      <c r="H126" s="112"/>
    </row>
    <row r="127" spans="2:8" ht="15" customHeight="1">
      <c r="B127" s="171"/>
      <c r="C127" s="174"/>
      <c r="D127" s="175"/>
      <c r="E127" s="174"/>
      <c r="F127" s="175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2020-11-05T13:40:58Z</dcterms:modified>
  <cp:category/>
  <cp:version/>
  <cp:contentType/>
  <cp:contentStatus/>
</cp:coreProperties>
</file>