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<sst xmlns="http://schemas.openxmlformats.org/spreadsheetml/2006/main" count="164" uniqueCount="109">
  <si>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</si>
  <si>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</si>
  <si>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</si>
  <si>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</si>
  <si>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</si>
  <si>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</si>
  <si>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</si>
  <si>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</si>
  <si>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</si>
  <si>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</si>
  <si>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</si>
  <si>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</si>
  <si>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</si>
  <si>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</si>
  <si>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</si>
  <si>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</si>
  <si>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</si>
  <si>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</si>
  <si>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</si>
  <si>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</si>
  <si>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</si>
  <si>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</si>
  <si>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</si>
  <si>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</si>
  <si>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</si>
  <si>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</si>
  <si>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</si>
  <si>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</si>
  <si>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</si>
  <si>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</si>
  <si>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</si>
  <si>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</si>
  <si>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</si>
  <si>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</si>
  <si>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</si>
  <si>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</si>
  <si>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</si>
  <si>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</si>
  <si>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</si>
  <si>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</si>
  <si>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</si>
  <si>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</si>
  <si>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</si>
  <si>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</si>
  <si>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</si>
  <si>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</si>
  <si>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</si>
  <si>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</si>
  <si>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</si>
  <si>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</si>
  <si>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</si>
  <si>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</si>
  <si>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</si>
  <si>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</si>
  <si>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</si>
  <si>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</si>
  <si>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</si>
  <si>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</si>
  <si>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</si>
  <si>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</si>
  <si>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</si>
  <si>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</si>
  <si>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</si>
  <si>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</si>
  <si>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</si>
  <si>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</si>
  <si>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</si>
  <si>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</si>
  <si>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</si>
  <si>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</si>
  <si>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</si>
  <si>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</si>
  <si>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</si>
  <si>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</si>
  <si>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</si>
  <si>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</si>
  <si>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</si>
  <si>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</si>
  <si>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</si>
  <si>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</si>
  <si>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</si>
  <si>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</si>
  <si>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</si>
  <si>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</si>
  <si>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</si>
  <si>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</si>
  <si>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</si>
  <si>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 Вересень '16</t>
  </si>
  <si>
    <t>TOCOM - Листопад'16 (¥/МT)</t>
  </si>
  <si>
    <t>TOCOM - Жовтень'16 (¥/МT)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</si>
  <si>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</si>
  <si>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</si>
  <si>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</si>
  <si>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</si>
  <si>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</si>
  <si>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</si>
  <si>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</si>
  <si>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</si>
  <si>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</si>
  <si>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</si>
  <si>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</si>
  <si>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</si>
  <si>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</si>
  <si>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</si>
  <si>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</si>
  <si>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Euronext - Грудень '16 (€/МT)</t>
  </si>
  <si>
    <t>CME - Травень '17</t>
  </si>
  <si>
    <t>CME -Липень '17</t>
  </si>
  <si>
    <t>04 жовтня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</si>
</sst>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108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92</v>
      </c>
      <c r="C7" s="145">
        <v>0.022</v>
      </c>
      <c r="D7" s="14">
        <v>3.476</v>
      </c>
      <c r="E7" s="145">
        <f aca="true" t="shared" si="0" ref="E7:F9">C7*39.3683</f>
        <v>0.8661026</v>
      </c>
      <c r="F7" s="13">
        <f t="shared" si="0"/>
        <v>136.84421079999998</v>
      </c>
    </row>
    <row r="8" spans="2:6" s="6" customFormat="1" ht="15">
      <c r="B8" s="25" t="s">
        <v>99</v>
      </c>
      <c r="C8" s="145">
        <v>0.024</v>
      </c>
      <c r="D8" s="14">
        <v>3.582</v>
      </c>
      <c r="E8" s="145">
        <f t="shared" si="0"/>
        <v>0.9448392</v>
      </c>
      <c r="F8" s="13">
        <f t="shared" si="0"/>
        <v>141.01725059999998</v>
      </c>
    </row>
    <row r="9" spans="2:17" s="6" customFormat="1" ht="15">
      <c r="B9" s="25" t="s">
        <v>106</v>
      </c>
      <c r="C9" s="145">
        <v>0.024</v>
      </c>
      <c r="D9" s="14">
        <v>3.65</v>
      </c>
      <c r="E9" s="145">
        <f t="shared" si="0"/>
        <v>0.9448392</v>
      </c>
      <c r="F9" s="13">
        <f t="shared" si="0"/>
        <v>143.69429499999998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4">
        <v>0.47</v>
      </c>
      <c r="D12" s="13">
        <v>160.75</v>
      </c>
      <c r="E12" s="144">
        <f>C12/D86</f>
        <v>0.527260489118241</v>
      </c>
      <c r="F12" s="79">
        <f>D12/D86</f>
        <v>180.33430558671753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94</v>
      </c>
      <c r="C13" s="144">
        <v>0.61</v>
      </c>
      <c r="D13" s="13">
        <v>165</v>
      </c>
      <c r="E13" s="144">
        <f>C13/D86</f>
        <v>0.6843168050258022</v>
      </c>
      <c r="F13" s="79">
        <f>D13/D86</f>
        <v>185.10208660533993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101</v>
      </c>
      <c r="C14" s="144">
        <v>0.45</v>
      </c>
      <c r="D14" s="13">
        <v>166</v>
      </c>
      <c r="E14" s="144">
        <f>C14/D87</f>
        <v>0.0043748784755979</v>
      </c>
      <c r="F14" s="79">
        <f>D14/D86</f>
        <v>186.22391743325107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84</v>
      </c>
      <c r="D16" s="163"/>
      <c r="E16" s="164" t="s">
        <v>6</v>
      </c>
      <c r="F16" s="165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88</v>
      </c>
      <c r="C17" s="144">
        <v>1350</v>
      </c>
      <c r="D17" s="103">
        <v>17500</v>
      </c>
      <c r="E17" s="144">
        <f aca="true" t="shared" si="1" ref="E17:F19">C17/$D$87</f>
        <v>13.1246354267937</v>
      </c>
      <c r="F17" s="79">
        <f t="shared" si="1"/>
        <v>170.13416293991833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95</v>
      </c>
      <c r="C18" s="144">
        <v>360</v>
      </c>
      <c r="D18" s="103">
        <v>18600</v>
      </c>
      <c r="E18" s="144">
        <f t="shared" si="1"/>
        <v>3.4999027804783203</v>
      </c>
      <c r="F18" s="79">
        <f t="shared" si="1"/>
        <v>180.82831032471321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103</v>
      </c>
      <c r="C19" s="144">
        <v>480</v>
      </c>
      <c r="D19" s="103">
        <v>19220</v>
      </c>
      <c r="E19" s="144">
        <f t="shared" si="1"/>
        <v>4.66653704063776</v>
      </c>
      <c r="F19" s="79">
        <f t="shared" si="1"/>
        <v>186.8559206688703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92</v>
      </c>
      <c r="C22" s="171">
        <v>0</v>
      </c>
      <c r="D22" s="14">
        <v>3.944</v>
      </c>
      <c r="E22" s="171">
        <f aca="true" t="shared" si="2" ref="E22:F24">C22*36.7437</f>
        <v>0</v>
      </c>
      <c r="F22" s="13">
        <f t="shared" si="2"/>
        <v>144.9171528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99</v>
      </c>
      <c r="C23" s="140">
        <v>0.002</v>
      </c>
      <c r="D23" s="14">
        <v>4.16</v>
      </c>
      <c r="E23" s="140">
        <f t="shared" si="2"/>
        <v>0.0734874</v>
      </c>
      <c r="F23" s="13">
        <f t="shared" si="2"/>
        <v>152.853792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106</v>
      </c>
      <c r="C24" s="140">
        <v>0.002</v>
      </c>
      <c r="D24" s="107">
        <v>4.31</v>
      </c>
      <c r="E24" s="140">
        <f t="shared" si="2"/>
        <v>0.0734874</v>
      </c>
      <c r="F24" s="13">
        <f t="shared" si="2"/>
        <v>158.36534699999999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4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105</v>
      </c>
      <c r="C27" s="149">
        <v>0</v>
      </c>
      <c r="D27" s="79">
        <v>160</v>
      </c>
      <c r="E27" s="149">
        <f>C27/$D$86</f>
        <v>0</v>
      </c>
      <c r="F27" s="79">
        <f>D27/D86</f>
        <v>179.49293246578418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101</v>
      </c>
      <c r="C28" s="149">
        <v>0</v>
      </c>
      <c r="D28" s="13">
        <v>166</v>
      </c>
      <c r="E28" s="149">
        <f>C28/$D$86</f>
        <v>0</v>
      </c>
      <c r="F28" s="79">
        <f>D28/D86</f>
        <v>186.22391743325107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102</v>
      </c>
      <c r="C29" s="149">
        <v>0</v>
      </c>
      <c r="D29" s="13">
        <v>169.25</v>
      </c>
      <c r="E29" s="149">
        <f>C29/$D$86</f>
        <v>0</v>
      </c>
      <c r="F29" s="79">
        <f>D29/D86</f>
        <v>189.8698676239623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1">
        <v>0.27</v>
      </c>
      <c r="D32" s="13">
        <v>376</v>
      </c>
      <c r="E32" s="141">
        <f>C32/$D$86</f>
        <v>0.3028943235360108</v>
      </c>
      <c r="F32" s="79">
        <f>D32/D86</f>
        <v>421.8083912945928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90</v>
      </c>
      <c r="C33" s="141">
        <v>0.07</v>
      </c>
      <c r="D33" s="13">
        <v>377.5</v>
      </c>
      <c r="E33" s="141">
        <f>C33/$D$86</f>
        <v>0.07852815795378058</v>
      </c>
      <c r="F33" s="79">
        <f>D33/$D$86</f>
        <v>423.4911375364595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102</v>
      </c>
      <c r="C34" s="144">
        <v>0.07</v>
      </c>
      <c r="D34" s="73">
        <v>376</v>
      </c>
      <c r="E34" s="144">
        <f>C34/$D$86</f>
        <v>0.07852815795378058</v>
      </c>
      <c r="F34" s="79">
        <f>D34/$D$86</f>
        <v>421.8083912945928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92</v>
      </c>
      <c r="C37" s="140">
        <v>0.016</v>
      </c>
      <c r="D37" s="83">
        <v>1.81</v>
      </c>
      <c r="E37" s="140">
        <f aca="true" t="shared" si="3" ref="E37:F39">C37*58.0164</f>
        <v>0.9282623999999999</v>
      </c>
      <c r="F37" s="79">
        <f t="shared" si="3"/>
        <v>105.009684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99</v>
      </c>
      <c r="C38" s="140">
        <v>0.032</v>
      </c>
      <c r="D38" s="83">
        <v>1.854</v>
      </c>
      <c r="E38" s="140">
        <f t="shared" si="3"/>
        <v>1.8565247999999999</v>
      </c>
      <c r="F38" s="79">
        <f t="shared" si="3"/>
        <v>107.5624056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106</v>
      </c>
      <c r="C39" s="140">
        <v>0.034</v>
      </c>
      <c r="D39" s="83" t="s">
        <v>81</v>
      </c>
      <c r="E39" s="140">
        <f t="shared" si="3"/>
        <v>1.9725576</v>
      </c>
      <c r="F39" s="79" t="s">
        <v>81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93</v>
      </c>
      <c r="C42" s="140">
        <v>0.094</v>
      </c>
      <c r="D42" s="83">
        <v>9.65</v>
      </c>
      <c r="E42" s="140">
        <f aca="true" t="shared" si="4" ref="E42:F44">C42*36.7437</f>
        <v>3.4539077999999996</v>
      </c>
      <c r="F42" s="79">
        <f t="shared" si="4"/>
        <v>354.576705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100</v>
      </c>
      <c r="C43" s="140">
        <v>0.086</v>
      </c>
      <c r="D43" s="83">
        <v>9.69</v>
      </c>
      <c r="E43" s="140">
        <f t="shared" si="4"/>
        <v>3.1599581999999993</v>
      </c>
      <c r="F43" s="79">
        <f t="shared" si="4"/>
        <v>356.04645299999993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99</v>
      </c>
      <c r="C44" s="140">
        <v>0.084</v>
      </c>
      <c r="D44" s="83">
        <v>9.754</v>
      </c>
      <c r="E44" s="140">
        <f t="shared" si="4"/>
        <v>3.0864708</v>
      </c>
      <c r="F44" s="79">
        <f t="shared" si="4"/>
        <v>358.39804979999997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83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89</v>
      </c>
      <c r="C47" s="172">
        <v>0</v>
      </c>
      <c r="D47" s="104" t="s">
        <v>81</v>
      </c>
      <c r="E47" s="171">
        <f aca="true" t="shared" si="5" ref="E47:F49">C47/$D$87</f>
        <v>0</v>
      </c>
      <c r="F47" s="79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96</v>
      </c>
      <c r="C48" s="172">
        <v>0</v>
      </c>
      <c r="D48" s="104">
        <v>46150</v>
      </c>
      <c r="E48" s="171">
        <f t="shared" si="5"/>
        <v>0</v>
      </c>
      <c r="F48" s="79">
        <f t="shared" si="5"/>
        <v>448.66809255298466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47">
        <v>450</v>
      </c>
      <c r="D49" s="104">
        <v>45050</v>
      </c>
      <c r="E49" s="145">
        <f t="shared" si="5"/>
        <v>4.3748784755979</v>
      </c>
      <c r="F49" s="79">
        <f t="shared" si="5"/>
        <v>437.9739451681898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98</v>
      </c>
      <c r="C52" s="140">
        <v>1.4</v>
      </c>
      <c r="D52" s="84">
        <v>304.4</v>
      </c>
      <c r="E52" s="140">
        <f aca="true" t="shared" si="6" ref="E52:F54">C52*1.1023</f>
        <v>1.54322</v>
      </c>
      <c r="F52" s="84">
        <f t="shared" si="6"/>
        <v>335.54012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92</v>
      </c>
      <c r="C53" s="140">
        <v>2.1</v>
      </c>
      <c r="D53" s="84">
        <v>306.3</v>
      </c>
      <c r="E53" s="140">
        <f t="shared" si="6"/>
        <v>2.31483</v>
      </c>
      <c r="F53" s="84">
        <f t="shared" si="6"/>
        <v>337.63449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100</v>
      </c>
      <c r="C54" s="140">
        <v>2.1</v>
      </c>
      <c r="D54" s="125">
        <v>307.2</v>
      </c>
      <c r="E54" s="140">
        <f t="shared" si="6"/>
        <v>2.31483</v>
      </c>
      <c r="F54" s="84">
        <f t="shared" si="6"/>
        <v>338.62656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98</v>
      </c>
      <c r="C57" s="141">
        <v>0.16</v>
      </c>
      <c r="D57" s="79">
        <v>32.91</v>
      </c>
      <c r="E57" s="141">
        <f aca="true" t="shared" si="7" ref="E57:F59">C57/454*1000</f>
        <v>0.3524229074889868</v>
      </c>
      <c r="F57" s="79">
        <f t="shared" si="7"/>
        <v>72.48898678414096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92</v>
      </c>
      <c r="C58" s="141">
        <v>0.14</v>
      </c>
      <c r="D58" s="79">
        <v>33.13</v>
      </c>
      <c r="E58" s="141">
        <f t="shared" si="7"/>
        <v>0.30837004405286345</v>
      </c>
      <c r="F58" s="79">
        <f t="shared" si="7"/>
        <v>72.97356828193834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100</v>
      </c>
      <c r="C59" s="141">
        <v>0.14</v>
      </c>
      <c r="D59" s="79">
        <v>33.37</v>
      </c>
      <c r="E59" s="141">
        <f t="shared" si="7"/>
        <v>0.30837004405286345</v>
      </c>
      <c r="F59" s="79">
        <f t="shared" si="7"/>
        <v>73.5022026431718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93</v>
      </c>
      <c r="C62" s="145">
        <v>0.03</v>
      </c>
      <c r="D62" s="83">
        <v>10.125</v>
      </c>
      <c r="E62" s="145">
        <f aca="true" t="shared" si="8" ref="E62:F64">C62*22.026</f>
        <v>0.6607799999999999</v>
      </c>
      <c r="F62" s="79">
        <f t="shared" si="8"/>
        <v>223.01325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100</v>
      </c>
      <c r="C63" s="145">
        <v>0.03</v>
      </c>
      <c r="D63" s="83">
        <v>10.34</v>
      </c>
      <c r="E63" s="145">
        <f t="shared" si="8"/>
        <v>0.6607799999999999</v>
      </c>
      <c r="F63" s="79">
        <f t="shared" si="8"/>
        <v>227.74884</v>
      </c>
      <c r="G63" s="52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99</v>
      </c>
      <c r="C64" s="145">
        <v>0.03</v>
      </c>
      <c r="D64" s="83">
        <v>10.61</v>
      </c>
      <c r="E64" s="145">
        <f t="shared" si="8"/>
        <v>0.6607799999999999</v>
      </c>
      <c r="F64" s="79">
        <f t="shared" si="8"/>
        <v>233.69585999999998</v>
      </c>
      <c r="G64" s="52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52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98</v>
      </c>
      <c r="C67" s="145">
        <v>0.032</v>
      </c>
      <c r="D67" s="83">
        <v>1.61</v>
      </c>
      <c r="E67" s="145">
        <f aca="true" t="shared" si="9" ref="E67:F69">C67/3.785</f>
        <v>0.00845442536327609</v>
      </c>
      <c r="F67" s="79">
        <f t="shared" si="9"/>
        <v>0.42536327608982827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93</v>
      </c>
      <c r="C68" s="145">
        <v>0.005</v>
      </c>
      <c r="D68" s="83">
        <v>1.526</v>
      </c>
      <c r="E68" s="145">
        <f t="shared" si="9"/>
        <v>0.001321003963011889</v>
      </c>
      <c r="F68" s="79">
        <f t="shared" si="9"/>
        <v>0.4031704095112285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92</v>
      </c>
      <c r="C69" s="140">
        <v>0.001</v>
      </c>
      <c r="D69" s="83">
        <v>1.477</v>
      </c>
      <c r="E69" s="140">
        <f t="shared" si="9"/>
        <v>0.0002642007926023778</v>
      </c>
      <c r="F69" s="79">
        <f t="shared" si="9"/>
        <v>0.390224570673712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87</v>
      </c>
      <c r="C72" s="148">
        <v>0.00525</v>
      </c>
      <c r="D72" s="87">
        <v>0.9525</v>
      </c>
      <c r="E72" s="148">
        <f>C72/454*100</f>
        <v>0.001156387665198238</v>
      </c>
      <c r="F72" s="85">
        <f>D72/454*1000</f>
        <v>2.0980176211453743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98</v>
      </c>
      <c r="C73" s="148">
        <v>0.01225</v>
      </c>
      <c r="D73" s="87">
        <v>0.9645</v>
      </c>
      <c r="E73" s="148">
        <f>C73/454*100</f>
        <v>0.0026982378854625553</v>
      </c>
      <c r="F73" s="85">
        <f>D73/454*1000</f>
        <v>2.1244493392070485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93</v>
      </c>
      <c r="C74" s="148">
        <v>0.01475</v>
      </c>
      <c r="D74" s="87">
        <v>0.99225</v>
      </c>
      <c r="E74" s="148">
        <f>C74/454*100</f>
        <v>0.003248898678414097</v>
      </c>
      <c r="F74" s="85">
        <f>D74/454*1000</f>
        <v>2.1855726872246697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91</v>
      </c>
      <c r="C77" s="173">
        <v>0.0059</v>
      </c>
      <c r="D77" s="108">
        <v>0.2326</v>
      </c>
      <c r="E77" s="173">
        <f aca="true" t="shared" si="10" ref="E77:F79">C77/454*1000000</f>
        <v>12.995594713656388</v>
      </c>
      <c r="F77" s="79">
        <f t="shared" si="10"/>
        <v>512.3348017621145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97</v>
      </c>
      <c r="C78" s="173">
        <v>0.0049</v>
      </c>
      <c r="D78" s="108">
        <v>0.2235</v>
      </c>
      <c r="E78" s="173">
        <f t="shared" si="10"/>
        <v>10.79295154185022</v>
      </c>
      <c r="F78" s="79">
        <f t="shared" si="10"/>
        <v>492.2907488986785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107</v>
      </c>
      <c r="C79" s="173">
        <v>0.0039</v>
      </c>
      <c r="D79" s="146" t="s">
        <v>81</v>
      </c>
      <c r="E79" s="173">
        <f t="shared" si="10"/>
        <v>8.590308370044053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81</v>
      </c>
      <c r="E85" s="138">
        <v>1.1218</v>
      </c>
      <c r="F85" s="138">
        <v>0.0097</v>
      </c>
      <c r="G85" s="138">
        <v>1.2693</v>
      </c>
      <c r="H85" s="138">
        <v>1.0226</v>
      </c>
      <c r="I85" s="138">
        <v>0.7578</v>
      </c>
      <c r="J85" s="138">
        <v>0.7619</v>
      </c>
      <c r="K85" s="138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0.8914</v>
      </c>
      <c r="E86" s="139" t="s">
        <v>81</v>
      </c>
      <c r="F86" s="139">
        <v>0.0087</v>
      </c>
      <c r="G86" s="139">
        <v>1.1315</v>
      </c>
      <c r="H86" s="139">
        <v>0.9116</v>
      </c>
      <c r="I86" s="139">
        <v>0.6755</v>
      </c>
      <c r="J86" s="139">
        <v>0.6792</v>
      </c>
      <c r="K86" s="139">
        <v>0.1149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102.86</v>
      </c>
      <c r="E87" s="138">
        <v>115.3883</v>
      </c>
      <c r="F87" s="138" t="s">
        <v>81</v>
      </c>
      <c r="G87" s="138">
        <v>130.5602</v>
      </c>
      <c r="H87" s="138">
        <v>105.1846</v>
      </c>
      <c r="I87" s="138">
        <v>77.9479</v>
      </c>
      <c r="J87" s="138">
        <v>78.369</v>
      </c>
      <c r="K87" s="138">
        <v>13.2605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0.7878</v>
      </c>
      <c r="E88" s="139">
        <v>0.8838</v>
      </c>
      <c r="F88" s="139">
        <v>0.0077</v>
      </c>
      <c r="G88" s="139" t="s">
        <v>81</v>
      </c>
      <c r="H88" s="139">
        <v>0.8056</v>
      </c>
      <c r="I88" s="139">
        <v>0.597</v>
      </c>
      <c r="J88" s="139">
        <v>0.6003</v>
      </c>
      <c r="K88" s="139">
        <v>0.1016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0.9779</v>
      </c>
      <c r="E89" s="138">
        <v>1.097</v>
      </c>
      <c r="F89" s="138">
        <v>0.0095</v>
      </c>
      <c r="G89" s="138">
        <v>1.2412</v>
      </c>
      <c r="H89" s="138" t="s">
        <v>81</v>
      </c>
      <c r="I89" s="138">
        <v>0.7411</v>
      </c>
      <c r="J89" s="138">
        <v>0.7451</v>
      </c>
      <c r="K89" s="138">
        <v>0.1261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1.3196</v>
      </c>
      <c r="E90" s="139">
        <v>1.4803</v>
      </c>
      <c r="F90" s="139">
        <v>0.0128</v>
      </c>
      <c r="G90" s="139">
        <v>1.675</v>
      </c>
      <c r="H90" s="139">
        <v>1.3494</v>
      </c>
      <c r="I90" s="139" t="s">
        <v>81</v>
      </c>
      <c r="J90" s="139">
        <v>1.0054</v>
      </c>
      <c r="K90" s="139">
        <v>0.1701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1.3125</v>
      </c>
      <c r="E91" s="138">
        <v>1.4724</v>
      </c>
      <c r="F91" s="138">
        <v>0.0128</v>
      </c>
      <c r="G91" s="138">
        <v>1.666</v>
      </c>
      <c r="H91" s="138">
        <v>1.3422</v>
      </c>
      <c r="I91" s="138">
        <v>0.9946</v>
      </c>
      <c r="J91" s="138" t="s">
        <v>81</v>
      </c>
      <c r="K91" s="138">
        <v>0.1692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7.7569</v>
      </c>
      <c r="E92" s="139">
        <v>8.7017</v>
      </c>
      <c r="F92" s="139">
        <v>0.0754</v>
      </c>
      <c r="G92" s="139">
        <v>9.8458</v>
      </c>
      <c r="H92" s="139">
        <v>7.9322</v>
      </c>
      <c r="I92" s="139">
        <v>5.8782</v>
      </c>
      <c r="J92" s="139">
        <v>5.91</v>
      </c>
      <c r="K92" s="139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2016-10-05T06:41:44Z</dcterms:modified>
  <cp:category/>
  <cp:version/>
  <cp:contentType/>
  <cp:contentStatus/>
</cp:coreProperties>
</file>