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<sst xmlns="http://schemas.openxmlformats.org/spreadsheetml/2006/main" count="170" uniqueCount="102">
  <si>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</si>
  <si>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</si>
  <si>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</si>
  <si>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</si>
  <si>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</si>
  <si>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</si>
  <si>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</si>
  <si>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</si>
  <si>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</si>
  <si>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</si>
  <si>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</si>
  <si>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</si>
  <si>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</si>
  <si>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</si>
  <si>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</si>
  <si>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</si>
  <si>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</si>
  <si>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</si>
  <si>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</si>
  <si>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</si>
  <si>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</si>
  <si>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</si>
  <si>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</si>
  <si>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</si>
  <si>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</si>
  <si>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</si>
  <si>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</si>
  <si>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</si>
  <si>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</si>
  <si>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</si>
  <si>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</si>
  <si>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</si>
  <si>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</si>
  <si>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</si>
  <si>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</si>
  <si>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</si>
  <si>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</si>
  <si>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</si>
  <si>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</si>
  <si>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</si>
  <si>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</si>
  <si>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</si>
  <si>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</si>
  <si>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</si>
  <si>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</si>
  <si>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</si>
  <si>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</si>
  <si>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</si>
  <si>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</si>
  <si>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</si>
  <si>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</si>
  <si>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</si>
  <si>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</si>
  <si>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</si>
  <si>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</si>
  <si>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</si>
  <si>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</si>
  <si>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</si>
  <si>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</si>
  <si>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</si>
  <si>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</si>
  <si>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</si>
  <si>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</si>
  <si>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</si>
  <si>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</si>
  <si>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</si>
  <si>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</si>
  <si>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</si>
  <si>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</si>
  <si>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</si>
  <si>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</si>
  <si>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</si>
  <si>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</si>
  <si>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</si>
  <si>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</si>
  <si>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</si>
  <si>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</si>
  <si>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-Травень'19</t>
  </si>
  <si>
    <t>Ціна ($) за амер, галон</t>
  </si>
  <si>
    <t>CME - Липень'19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</si>
  <si>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</si>
  <si>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</si>
  <si>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</si>
  <si>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</si>
  <si>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</si>
  <si>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</si>
  <si>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</si>
  <si>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</si>
  <si>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</si>
  <si>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</si>
  <si>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</si>
  <si>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</si>
  <si>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</si>
  <si>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</si>
  <si>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</si>
  <si>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</si>
  <si>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</si>
  <si>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</si>
  <si>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</si>
  <si>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</si>
  <si>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</si>
  <si>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4 червня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</si>
</sst>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2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9" t="s">
        <v>101</v>
      </c>
      <c r="D4" s="160"/>
      <c r="E4" s="160"/>
      <c r="F4" s="16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3" t="s">
        <v>6</v>
      </c>
      <c r="F6" s="154"/>
      <c r="G6"/>
      <c r="H6"/>
      <c r="I6"/>
    </row>
    <row r="7" spans="2:6" s="6" customFormat="1" ht="15">
      <c r="B7" s="24" t="s">
        <v>79</v>
      </c>
      <c r="C7" s="116">
        <v>0.01</v>
      </c>
      <c r="D7" s="14">
        <v>4.244</v>
      </c>
      <c r="E7" s="116">
        <f aca="true" t="shared" si="0" ref="E7:F9">C7*39.3683</f>
        <v>0.393683</v>
      </c>
      <c r="F7" s="13">
        <f>D7*39.3683</f>
        <v>167.07906519999997</v>
      </c>
    </row>
    <row r="8" spans="2:6" s="6" customFormat="1" ht="15">
      <c r="B8" s="24" t="s">
        <v>92</v>
      </c>
      <c r="C8" s="116">
        <v>0.01</v>
      </c>
      <c r="D8" s="14">
        <v>4.342</v>
      </c>
      <c r="E8" s="116">
        <f t="shared" si="0"/>
        <v>0.393683</v>
      </c>
      <c r="F8" s="13">
        <f t="shared" si="0"/>
        <v>170.93715859999998</v>
      </c>
    </row>
    <row r="9" spans="2:17" s="6" customFormat="1" ht="15">
      <c r="B9" s="24" t="s">
        <v>99</v>
      </c>
      <c r="C9" s="116">
        <v>0.022</v>
      </c>
      <c r="D9" s="14">
        <v>4.44</v>
      </c>
      <c r="E9" s="116">
        <f t="shared" si="0"/>
        <v>0.8661026</v>
      </c>
      <c r="F9" s="13">
        <f>D9*39.3683</f>
        <v>174.795252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3" t="s">
        <v>7</v>
      </c>
      <c r="D11" s="154"/>
      <c r="E11" s="153" t="s">
        <v>6</v>
      </c>
      <c r="F11" s="15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15">
        <v>0.9</v>
      </c>
      <c r="D12" s="13">
        <v>169</v>
      </c>
      <c r="E12" s="115">
        <f aca="true" t="shared" si="1" ref="E12:F14">C12/$D$86</f>
        <v>1.0133993919603648</v>
      </c>
      <c r="F12" s="71">
        <f t="shared" si="1"/>
        <v>190.29388582366852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80</v>
      </c>
      <c r="C13" s="131">
        <v>0.84</v>
      </c>
      <c r="D13" s="13">
        <v>178</v>
      </c>
      <c r="E13" s="131">
        <f t="shared" si="1"/>
        <v>0.9458394324963405</v>
      </c>
      <c r="F13" s="71">
        <f t="shared" si="1"/>
        <v>200.42787974327214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31">
        <v>0.85</v>
      </c>
      <c r="D14" s="13">
        <v>174.5</v>
      </c>
      <c r="E14" s="131">
        <f t="shared" si="1"/>
        <v>0.9570994257403446</v>
      </c>
      <c r="F14" s="71">
        <f t="shared" si="1"/>
        <v>196.48688210787074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6" t="s">
        <v>74</v>
      </c>
      <c r="D16" s="156"/>
      <c r="E16" s="153" t="s">
        <v>6</v>
      </c>
      <c r="F16" s="15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62">
        <v>1390</v>
      </c>
      <c r="D17" s="87">
        <v>25890</v>
      </c>
      <c r="E17" s="115">
        <f>C17/$D$87</f>
        <v>12.854896883381116</v>
      </c>
      <c r="F17" s="71">
        <f aca="true" t="shared" si="2" ref="E17:F19">D17/$D$87</f>
        <v>239.43401461204107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85</v>
      </c>
      <c r="C18" s="162">
        <v>200</v>
      </c>
      <c r="D18" s="87">
        <v>25410</v>
      </c>
      <c r="E18" s="115">
        <f t="shared" si="2"/>
        <v>1.8496254508462038</v>
      </c>
      <c r="F18" s="71">
        <f t="shared" si="2"/>
        <v>234.9949135300102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62">
        <v>240</v>
      </c>
      <c r="D19" s="87">
        <v>24470</v>
      </c>
      <c r="E19" s="115">
        <f t="shared" si="2"/>
        <v>2.2195505410154444</v>
      </c>
      <c r="F19" s="71">
        <f t="shared" si="2"/>
        <v>226.30167391103302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3" t="s">
        <v>5</v>
      </c>
      <c r="D21" s="154"/>
      <c r="E21" s="156" t="s">
        <v>6</v>
      </c>
      <c r="F21" s="156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79</v>
      </c>
      <c r="C22" s="113">
        <v>0.124</v>
      </c>
      <c r="D22" s="14">
        <v>5.054</v>
      </c>
      <c r="E22" s="113">
        <f aca="true" t="shared" si="3" ref="E22:F24">C22*36.7437</f>
        <v>4.5562188</v>
      </c>
      <c r="F22" s="13">
        <f t="shared" si="3"/>
        <v>185.7026598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92</v>
      </c>
      <c r="C23" s="113">
        <v>0.112</v>
      </c>
      <c r="D23" s="14">
        <v>5.132</v>
      </c>
      <c r="E23" s="113">
        <f t="shared" si="3"/>
        <v>4.1152944</v>
      </c>
      <c r="F23" s="13">
        <f t="shared" si="3"/>
        <v>188.56866839999998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99</v>
      </c>
      <c r="C24" s="113">
        <v>0.102</v>
      </c>
      <c r="D24" s="75">
        <v>5.27</v>
      </c>
      <c r="E24" s="113">
        <f t="shared" si="3"/>
        <v>3.7478573999999996</v>
      </c>
      <c r="F24" s="13">
        <f t="shared" si="3"/>
        <v>193.63929899999997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2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6" t="s">
        <v>9</v>
      </c>
      <c r="D26" s="156"/>
      <c r="E26" s="153" t="s">
        <v>10</v>
      </c>
      <c r="F26" s="15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83</v>
      </c>
      <c r="C27" s="131">
        <v>1.62</v>
      </c>
      <c r="D27" s="71">
        <v>182.25</v>
      </c>
      <c r="E27" s="131">
        <f aca="true" t="shared" si="4" ref="E27:F29">C27/$D$86</f>
        <v>1.8241189055286569</v>
      </c>
      <c r="F27" s="71">
        <f>D27/$D$86</f>
        <v>205.21337687197388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93</v>
      </c>
      <c r="C28" s="131">
        <v>1.46</v>
      </c>
      <c r="D28" s="13">
        <v>185.5</v>
      </c>
      <c r="E28" s="131">
        <f t="shared" si="4"/>
        <v>1.6439590136245918</v>
      </c>
      <c r="F28" s="71">
        <f t="shared" si="4"/>
        <v>208.8728746762752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31">
        <v>1.45</v>
      </c>
      <c r="D29" s="13">
        <v>187.5</v>
      </c>
      <c r="E29" s="131">
        <f>C29/$D$86</f>
        <v>1.6326990203805878</v>
      </c>
      <c r="F29" s="71">
        <f t="shared" si="4"/>
        <v>211.124873325076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6" t="s">
        <v>12</v>
      </c>
      <c r="D31" s="156"/>
      <c r="E31" s="156" t="s">
        <v>10</v>
      </c>
      <c r="F31" s="1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31">
        <v>0.2</v>
      </c>
      <c r="D32" s="13">
        <v>369.75</v>
      </c>
      <c r="E32" s="131">
        <f aca="true" t="shared" si="5" ref="E32:F34">C32/$D$86</f>
        <v>0.2251998648800811</v>
      </c>
      <c r="F32" s="71">
        <f t="shared" si="5"/>
        <v>416.3382501970499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87</v>
      </c>
      <c r="C33" s="131">
        <v>0.13</v>
      </c>
      <c r="D33" s="13">
        <v>372</v>
      </c>
      <c r="E33" s="131">
        <f t="shared" si="5"/>
        <v>0.1463799121720527</v>
      </c>
      <c r="F33" s="71">
        <f>D33/$D$86</f>
        <v>418.8717486769508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31">
        <v>0.13</v>
      </c>
      <c r="D34" s="66">
        <v>374</v>
      </c>
      <c r="E34" s="131">
        <f t="shared" si="5"/>
        <v>0.1463799121720527</v>
      </c>
      <c r="F34" s="71">
        <f t="shared" si="5"/>
        <v>421.1237473257516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4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1" t="s">
        <v>5</v>
      </c>
      <c r="D36" s="152"/>
      <c r="E36" s="151" t="s">
        <v>6</v>
      </c>
      <c r="F36" s="15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79</v>
      </c>
      <c r="C37" s="113">
        <v>0.012</v>
      </c>
      <c r="D37" s="75">
        <v>3.05</v>
      </c>
      <c r="E37" s="113">
        <f aca="true" t="shared" si="6" ref="E37:F39">C37*58.0164</f>
        <v>0.6961968</v>
      </c>
      <c r="F37" s="71">
        <f t="shared" si="6"/>
        <v>176.95002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3">
        <v>0.014</v>
      </c>
      <c r="D38" s="75">
        <v>2.916</v>
      </c>
      <c r="E38" s="113">
        <f t="shared" si="6"/>
        <v>0.8122296</v>
      </c>
      <c r="F38" s="71">
        <f t="shared" si="6"/>
        <v>169.1758224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18">
        <v>0</v>
      </c>
      <c r="D39" s="75">
        <v>2.786</v>
      </c>
      <c r="E39" s="118">
        <f t="shared" si="6"/>
        <v>0</v>
      </c>
      <c r="F39" s="71">
        <f t="shared" si="6"/>
        <v>161.6336904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2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1" t="s">
        <v>5</v>
      </c>
      <c r="D41" s="152"/>
      <c r="E41" s="151" t="s">
        <v>6</v>
      </c>
      <c r="F41" s="15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79</v>
      </c>
      <c r="C42" s="116">
        <v>0.026</v>
      </c>
      <c r="D42" s="75">
        <v>8.8</v>
      </c>
      <c r="E42" s="116">
        <f aca="true" t="shared" si="7" ref="E42:F44">C42*36.7437</f>
        <v>0.9553361999999999</v>
      </c>
      <c r="F42" s="71">
        <f t="shared" si="7"/>
        <v>323.34456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91</v>
      </c>
      <c r="C43" s="116">
        <v>0.03</v>
      </c>
      <c r="D43" s="75">
        <v>8.87</v>
      </c>
      <c r="E43" s="116">
        <f t="shared" si="7"/>
        <v>1.1023109999999998</v>
      </c>
      <c r="F43" s="71">
        <f t="shared" si="7"/>
        <v>325.91661899999997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92</v>
      </c>
      <c r="C44" s="116">
        <v>0.03</v>
      </c>
      <c r="D44" s="75">
        <v>8.942</v>
      </c>
      <c r="E44" s="116">
        <f t="shared" si="7"/>
        <v>1.1023109999999998</v>
      </c>
      <c r="F44" s="71">
        <f t="shared" si="7"/>
        <v>328.56216539999997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6" t="s">
        <v>73</v>
      </c>
      <c r="D46" s="156"/>
      <c r="E46" s="153" t="s">
        <v>6</v>
      </c>
      <c r="F46" s="154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40">
        <v>4800</v>
      </c>
      <c r="D47" s="87">
        <v>37200</v>
      </c>
      <c r="E47" s="133">
        <f>C47/$D$87</f>
        <v>44.39101082030889</v>
      </c>
      <c r="F47" s="71">
        <f>D47/$D$87</f>
        <v>344.0303338573939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0">
        <v>0</v>
      </c>
      <c r="D48" s="87" t="s">
        <v>72</v>
      </c>
      <c r="E48" s="133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30">
        <v>0</v>
      </c>
      <c r="D49" s="87" t="s">
        <v>72</v>
      </c>
      <c r="E49" s="133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2" customFormat="1" ht="15">
      <c r="B52" s="24" t="s">
        <v>79</v>
      </c>
      <c r="C52" s="116">
        <v>0.5</v>
      </c>
      <c r="D52" s="76">
        <v>321</v>
      </c>
      <c r="E52" s="116">
        <f aca="true" t="shared" si="8" ref="E52:F54">C52*1.1023</f>
        <v>0.55115</v>
      </c>
      <c r="F52" s="76">
        <f t="shared" si="8"/>
        <v>353.8383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91</v>
      </c>
      <c r="C53" s="116">
        <v>0.7</v>
      </c>
      <c r="D53" s="76">
        <v>321.8</v>
      </c>
      <c r="E53" s="116">
        <f t="shared" si="8"/>
        <v>0.77161</v>
      </c>
      <c r="F53" s="76">
        <f t="shared" si="8"/>
        <v>354.72014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92</v>
      </c>
      <c r="C54" s="116">
        <v>0.7</v>
      </c>
      <c r="D54" s="76">
        <v>323.7</v>
      </c>
      <c r="E54" s="116">
        <f>C54*1.1023</f>
        <v>0.77161</v>
      </c>
      <c r="F54" s="76">
        <f t="shared" si="8"/>
        <v>356.81451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6"/>
      <c r="C55" s="134"/>
      <c r="D55" s="66"/>
      <c r="E55" s="131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1" t="s">
        <v>18</v>
      </c>
      <c r="D56" s="152"/>
      <c r="E56" s="151" t="s">
        <v>19</v>
      </c>
      <c r="F56" s="15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5">
        <v>0.15</v>
      </c>
      <c r="D57" s="71">
        <v>27.53</v>
      </c>
      <c r="E57" s="115">
        <f aca="true" t="shared" si="9" ref="E57:F59">C57/454*1000</f>
        <v>0.3303964757709251</v>
      </c>
      <c r="F57" s="71">
        <f t="shared" si="9"/>
        <v>60.63876651982379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91</v>
      </c>
      <c r="C58" s="115">
        <v>0.15</v>
      </c>
      <c r="D58" s="71">
        <v>27.85</v>
      </c>
      <c r="E58" s="115">
        <f t="shared" si="9"/>
        <v>0.3303964757709251</v>
      </c>
      <c r="F58" s="71">
        <f t="shared" si="9"/>
        <v>61.34361233480177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92</v>
      </c>
      <c r="C59" s="115">
        <v>0.13</v>
      </c>
      <c r="D59" s="71">
        <v>27.87</v>
      </c>
      <c r="E59" s="115">
        <f t="shared" si="9"/>
        <v>0.28634361233480177</v>
      </c>
      <c r="F59" s="71">
        <f t="shared" si="9"/>
        <v>61.38766519823788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1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1" t="s">
        <v>21</v>
      </c>
      <c r="D61" s="152"/>
      <c r="E61" s="151" t="s">
        <v>6</v>
      </c>
      <c r="F61" s="15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3">
        <v>0.015</v>
      </c>
      <c r="D62" s="75">
        <v>11.68</v>
      </c>
      <c r="E62" s="113">
        <f aca="true" t="shared" si="10" ref="E62:F64">C62*22.026</f>
        <v>0.33038999999999996</v>
      </c>
      <c r="F62" s="71">
        <f t="shared" si="10"/>
        <v>257.26367999999997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13">
        <v>0.02</v>
      </c>
      <c r="D63" s="75">
        <v>11.86</v>
      </c>
      <c r="E63" s="113">
        <f t="shared" si="10"/>
        <v>0.44052</v>
      </c>
      <c r="F63" s="71">
        <f t="shared" si="10"/>
        <v>261.22836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100</v>
      </c>
      <c r="C64" s="113">
        <v>0.005</v>
      </c>
      <c r="D64" s="75">
        <v>11.825</v>
      </c>
      <c r="E64" s="113">
        <f t="shared" si="10"/>
        <v>0.11013</v>
      </c>
      <c r="F64" s="71">
        <f t="shared" si="10"/>
        <v>260.45745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1" t="s">
        <v>78</v>
      </c>
      <c r="D66" s="152"/>
      <c r="E66" s="151" t="s">
        <v>23</v>
      </c>
      <c r="F66" s="152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89</v>
      </c>
      <c r="C67" s="118">
        <v>0</v>
      </c>
      <c r="D67" s="75" t="s">
        <v>72</v>
      </c>
      <c r="E67" s="118">
        <f aca="true" t="shared" si="11" ref="E67:F69">C67/3.785</f>
        <v>0</v>
      </c>
      <c r="F67" s="71" t="s">
        <v>72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79</v>
      </c>
      <c r="C68" s="116">
        <v>0.014</v>
      </c>
      <c r="D68" s="75">
        <v>1.51</v>
      </c>
      <c r="E68" s="116">
        <f t="shared" si="11"/>
        <v>0.003698811096433289</v>
      </c>
      <c r="F68" s="71">
        <f t="shared" si="11"/>
        <v>0.39894319682959045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91</v>
      </c>
      <c r="C69" s="116">
        <v>0.014</v>
      </c>
      <c r="D69" s="75">
        <v>1.52</v>
      </c>
      <c r="E69" s="116">
        <f t="shared" si="11"/>
        <v>0.003698811096433289</v>
      </c>
      <c r="F69" s="71">
        <f t="shared" si="11"/>
        <v>0.40158520475561427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1" t="s">
        <v>25</v>
      </c>
      <c r="D71" s="152"/>
      <c r="E71" s="151" t="s">
        <v>26</v>
      </c>
      <c r="F71" s="152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77</v>
      </c>
      <c r="C72" s="139">
        <v>0</v>
      </c>
      <c r="D72" s="125" t="s">
        <v>72</v>
      </c>
      <c r="E72" s="139">
        <f>C72/454*100</f>
        <v>0</v>
      </c>
      <c r="F72" s="77" t="s">
        <v>72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89</v>
      </c>
      <c r="C73" s="128">
        <v>0.0015</v>
      </c>
      <c r="D73" s="125">
        <v>1.03325</v>
      </c>
      <c r="E73" s="128">
        <f>C73/454*100</f>
        <v>0.0003303964757709251</v>
      </c>
      <c r="F73" s="77">
        <f>D73/454*1000</f>
        <v>2.2758810572687223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79</v>
      </c>
      <c r="C74" s="128">
        <v>0.00475</v>
      </c>
      <c r="D74" s="125">
        <v>1.04375</v>
      </c>
      <c r="E74" s="128">
        <f>C74/454*100</f>
        <v>0.0010462555066079295</v>
      </c>
      <c r="F74" s="77">
        <f>D74/454*1000</f>
        <v>2.299008810572687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2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8" t="s">
        <v>25</v>
      </c>
      <c r="D76" s="158"/>
      <c r="E76" s="151" t="s">
        <v>28</v>
      </c>
      <c r="F76" s="15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7">
        <v>0.0023</v>
      </c>
      <c r="D77" s="126">
        <v>0.124</v>
      </c>
      <c r="E77" s="117">
        <f aca="true" t="shared" si="12" ref="E77:F79">C77/454*1000000</f>
        <v>5.066079295154185</v>
      </c>
      <c r="F77" s="71">
        <f t="shared" si="12"/>
        <v>273.12775330396477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17">
        <v>0.0014</v>
      </c>
      <c r="D78" s="126" t="s">
        <v>72</v>
      </c>
      <c r="E78" s="117">
        <f t="shared" si="12"/>
        <v>3.0837004405286343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17">
        <v>0.001</v>
      </c>
      <c r="D79" s="126" t="s">
        <v>72</v>
      </c>
      <c r="E79" s="117">
        <f t="shared" si="12"/>
        <v>2.202643171806167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7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7" t="s">
        <v>72</v>
      </c>
      <c r="E85" s="138">
        <v>1.126</v>
      </c>
      <c r="F85" s="138">
        <v>0.0092</v>
      </c>
      <c r="G85" s="138">
        <v>1.2704</v>
      </c>
      <c r="H85" s="138">
        <v>1.009</v>
      </c>
      <c r="I85" s="138">
        <v>0.7474</v>
      </c>
      <c r="J85" s="138">
        <v>0.6998</v>
      </c>
      <c r="K85" s="138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8">
        <v>0.8881</v>
      </c>
      <c r="E86" s="138" t="s">
        <v>72</v>
      </c>
      <c r="F86" s="138">
        <v>0.0082</v>
      </c>
      <c r="G86" s="138">
        <v>1.1282</v>
      </c>
      <c r="H86" s="138">
        <v>0.8961</v>
      </c>
      <c r="I86" s="138">
        <v>0.6638</v>
      </c>
      <c r="J86" s="138">
        <v>0.6215</v>
      </c>
      <c r="K86" s="138">
        <v>0.1133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8">
        <v>108.13</v>
      </c>
      <c r="E87" s="138">
        <v>121.7544</v>
      </c>
      <c r="F87" s="138" t="s">
        <v>72</v>
      </c>
      <c r="G87" s="138">
        <v>137.3684</v>
      </c>
      <c r="H87" s="138">
        <v>109.101</v>
      </c>
      <c r="I87" s="138">
        <v>80.8207</v>
      </c>
      <c r="J87" s="138">
        <v>75.6694</v>
      </c>
      <c r="K87" s="138">
        <v>13.7898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8">
        <v>0.7872</v>
      </c>
      <c r="E88" s="138">
        <v>0.8863</v>
      </c>
      <c r="F88" s="138">
        <v>0.0073</v>
      </c>
      <c r="G88" s="138" t="s">
        <v>72</v>
      </c>
      <c r="H88" s="138">
        <v>0.7942</v>
      </c>
      <c r="I88" s="138">
        <v>0.5884</v>
      </c>
      <c r="J88" s="138">
        <v>0.5509</v>
      </c>
      <c r="K88" s="138">
        <v>0.1004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8">
        <v>0.9911</v>
      </c>
      <c r="E89" s="138">
        <v>1.116</v>
      </c>
      <c r="F89" s="138">
        <v>0.0092</v>
      </c>
      <c r="G89" s="138">
        <v>1.2591</v>
      </c>
      <c r="H89" s="138" t="s">
        <v>72</v>
      </c>
      <c r="I89" s="138">
        <v>0.7408</v>
      </c>
      <c r="J89" s="138">
        <v>0.6936</v>
      </c>
      <c r="K89" s="138">
        <v>0.1264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8">
        <v>1.3379</v>
      </c>
      <c r="E90" s="138">
        <v>1.5065</v>
      </c>
      <c r="F90" s="138">
        <v>0.0124</v>
      </c>
      <c r="G90" s="138">
        <v>1.6997</v>
      </c>
      <c r="H90" s="138">
        <v>1.3499</v>
      </c>
      <c r="I90" s="138" t="s">
        <v>72</v>
      </c>
      <c r="J90" s="138">
        <v>0.9363</v>
      </c>
      <c r="K90" s="138">
        <v>0.1706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8">
        <v>1.429</v>
      </c>
      <c r="E91" s="138">
        <v>1.609</v>
      </c>
      <c r="F91" s="138">
        <v>0.0132</v>
      </c>
      <c r="G91" s="138">
        <v>1.8154</v>
      </c>
      <c r="H91" s="138">
        <v>1.4418</v>
      </c>
      <c r="I91" s="138">
        <v>1.0681</v>
      </c>
      <c r="J91" s="138" t="s">
        <v>72</v>
      </c>
      <c r="K91" s="138">
        <v>0.1822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8">
        <v>7.8413</v>
      </c>
      <c r="E92" s="138">
        <v>8.8293</v>
      </c>
      <c r="F92" s="138">
        <v>0.0725</v>
      </c>
      <c r="G92" s="138">
        <v>9.9616</v>
      </c>
      <c r="H92" s="138">
        <v>7.9117</v>
      </c>
      <c r="I92" s="138">
        <v>5.8609</v>
      </c>
      <c r="J92" s="138">
        <v>5.4873</v>
      </c>
      <c r="K92" s="138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0.8880994671403198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54</v>
      </c>
      <c r="C114" s="155"/>
      <c r="D114" s="155"/>
      <c r="E114" s="155"/>
      <c r="F114" s="155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1" t="s">
        <v>55</v>
      </c>
      <c r="C115" s="141"/>
      <c r="D115" s="141"/>
      <c r="E115" s="141"/>
      <c r="F115" s="141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1" t="s">
        <v>56</v>
      </c>
      <c r="C116" s="141"/>
      <c r="D116" s="141"/>
      <c r="E116" s="141"/>
      <c r="F116" s="141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1" t="s">
        <v>57</v>
      </c>
      <c r="C117" s="141"/>
      <c r="D117" s="141"/>
      <c r="E117" s="141"/>
      <c r="F117" s="141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1" t="s">
        <v>58</v>
      </c>
      <c r="C118" s="141"/>
      <c r="D118" s="141"/>
      <c r="E118" s="141"/>
      <c r="F118" s="141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1" t="s">
        <v>59</v>
      </c>
      <c r="C119" s="141"/>
      <c r="D119" s="141"/>
      <c r="E119" s="141"/>
      <c r="F119" s="141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1" t="s">
        <v>60</v>
      </c>
      <c r="C120" s="141"/>
      <c r="D120" s="141"/>
      <c r="E120" s="141"/>
      <c r="F120" s="141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7" t="s">
        <v>61</v>
      </c>
      <c r="C121" s="157"/>
      <c r="D121" s="157"/>
      <c r="E121" s="157"/>
      <c r="F121" s="157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48"/>
      <c r="D123" s="150"/>
      <c r="E123" s="150"/>
      <c r="F123" s="149"/>
      <c r="G123" s="119"/>
      <c r="H123" s="119"/>
    </row>
    <row r="124" spans="2:8" ht="30.75" customHeight="1">
      <c r="B124" s="32" t="s">
        <v>63</v>
      </c>
      <c r="C124" s="148" t="s">
        <v>64</v>
      </c>
      <c r="D124" s="149"/>
      <c r="E124" s="148" t="s">
        <v>65</v>
      </c>
      <c r="F124" s="149"/>
      <c r="G124" s="119"/>
      <c r="H124" s="119"/>
    </row>
    <row r="125" spans="2:8" ht="30.75" customHeight="1">
      <c r="B125" s="32" t="s">
        <v>66</v>
      </c>
      <c r="C125" s="148" t="s">
        <v>67</v>
      </c>
      <c r="D125" s="149"/>
      <c r="E125" s="148" t="s">
        <v>68</v>
      </c>
      <c r="F125" s="149"/>
      <c r="G125" s="119"/>
      <c r="H125" s="119"/>
    </row>
    <row r="126" spans="2:8" ht="15" customHeight="1">
      <c r="B126" s="142" t="s">
        <v>69</v>
      </c>
      <c r="C126" s="144" t="s">
        <v>70</v>
      </c>
      <c r="D126" s="145"/>
      <c r="E126" s="144" t="s">
        <v>71</v>
      </c>
      <c r="F126" s="145"/>
      <c r="G126" s="119"/>
      <c r="H126" s="119"/>
    </row>
    <row r="127" spans="2:8" ht="15" customHeight="1">
      <c r="B127" s="143"/>
      <c r="C127" s="146"/>
      <c r="D127" s="147"/>
      <c r="E127" s="146"/>
      <c r="F127" s="147"/>
      <c r="G127" s="119"/>
      <c r="H127" s="119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2019-06-05T07:19:40Z</dcterms:modified>
  <cp:category/>
  <cp:version/>
  <cp:contentType/>
  <cp:contentStatus/>
</cp:coreProperties>
</file>