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<sst xmlns="http://schemas.openxmlformats.org/spreadsheetml/2006/main" count="166" uniqueCount="99">
  <si>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</si>
  <si>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</si>
  <si>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</si>
  <si>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</si>
  <si>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</si>
  <si>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</si>
  <si>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</si>
  <si>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</si>
  <si>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</si>
  <si>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</si>
  <si>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</si>
  <si>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</si>
  <si>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</si>
  <si>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</si>
  <si>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</si>
  <si>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</si>
  <si>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</si>
  <si>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</si>
  <si>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</si>
  <si>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</si>
  <si>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</si>
  <si>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</si>
  <si>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</si>
  <si>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</si>
  <si>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</si>
  <si>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</si>
  <si>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</si>
  <si>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</si>
  <si>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</si>
  <si>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</si>
  <si>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</si>
  <si>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</si>
  <si>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</si>
  <si>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</si>
  <si>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</si>
  <si>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</si>
  <si>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</si>
  <si>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</si>
  <si>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</si>
  <si>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</si>
  <si>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</si>
  <si>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</si>
  <si>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</si>
  <si>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</si>
  <si>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</si>
  <si>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</si>
  <si>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</si>
  <si>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</si>
  <si>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</si>
  <si>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</si>
  <si>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</si>
  <si>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</si>
  <si>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</si>
  <si>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</si>
  <si>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</si>
  <si>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</si>
  <si>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</si>
  <si>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</si>
  <si>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</si>
  <si>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</si>
  <si>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</si>
  <si>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</si>
  <si>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</si>
  <si>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</si>
  <si>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</si>
  <si>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</si>
  <si>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</si>
  <si>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</si>
  <si>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</si>
  <si>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</si>
  <si>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</si>
  <si>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</si>
  <si>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</si>
  <si>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</si>
  <si>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</si>
  <si>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</si>
  <si>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</si>
  <si>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</si>
  <si>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</si>
  <si>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</si>
  <si>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</si>
  <si>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Березень'19</t>
  </si>
  <si>
    <t>TOCOM - Березень '19 (¥/МT)</t>
  </si>
  <si>
    <t>CME - Січень '19</t>
  </si>
  <si>
    <t>TOCOM - Лютий '19 (¥/МT)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</si>
  <si>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</si>
  <si>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</si>
  <si>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</si>
  <si>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</si>
  <si>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</si>
  <si>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</si>
  <si>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</si>
  <si>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</si>
  <si>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</si>
  <si>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</si>
  <si>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</si>
  <si>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</si>
  <si>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</si>
  <si>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4 лютого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</si>
</sst>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98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4" t="s">
        <v>6</v>
      </c>
      <c r="F6" s="155"/>
      <c r="G6"/>
      <c r="H6"/>
      <c r="I6"/>
    </row>
    <row r="7" spans="2:6" s="6" customFormat="1" ht="15">
      <c r="B7" s="24" t="s">
        <v>81</v>
      </c>
      <c r="C7" s="117">
        <v>0.01</v>
      </c>
      <c r="D7" s="14">
        <v>3.792</v>
      </c>
      <c r="E7" s="117">
        <f aca="true" t="shared" si="0" ref="E7:F9">C7*39.3683</f>
        <v>0.393683</v>
      </c>
      <c r="F7" s="13">
        <f t="shared" si="0"/>
        <v>149.2845936</v>
      </c>
    </row>
    <row r="8" spans="2:6" s="6" customFormat="1" ht="15">
      <c r="B8" s="24" t="s">
        <v>80</v>
      </c>
      <c r="C8" s="117">
        <v>0.004</v>
      </c>
      <c r="D8" s="14">
        <v>3.874</v>
      </c>
      <c r="E8" s="117">
        <f t="shared" si="0"/>
        <v>0.1574732</v>
      </c>
      <c r="F8" s="13">
        <f t="shared" si="0"/>
        <v>152.5127942</v>
      </c>
    </row>
    <row r="9" spans="2:17" s="6" customFormat="1" ht="15">
      <c r="B9" s="24" t="s">
        <v>88</v>
      </c>
      <c r="C9" s="117">
        <v>0.004</v>
      </c>
      <c r="D9" s="14">
        <v>3.944</v>
      </c>
      <c r="E9" s="117">
        <f t="shared" si="0"/>
        <v>0.1574732</v>
      </c>
      <c r="F9" s="13">
        <f>D9*39.3683</f>
        <v>155.2685752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5">
        <v>0.14</v>
      </c>
      <c r="D12" s="13">
        <v>176.75</v>
      </c>
      <c r="E12" s="135">
        <f>C12/$D$86</f>
        <v>0.16003657978966623</v>
      </c>
      <c r="F12" s="71">
        <f aca="true" t="shared" si="1" ref="E12:F14">D12/$D$86</f>
        <v>202.0461819844536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92</v>
      </c>
      <c r="C13" s="135">
        <v>0.28</v>
      </c>
      <c r="D13" s="13">
        <v>180</v>
      </c>
      <c r="E13" s="135">
        <f t="shared" si="1"/>
        <v>0.32007315957933247</v>
      </c>
      <c r="F13" s="71">
        <f t="shared" si="1"/>
        <v>205.76131687242798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91</v>
      </c>
      <c r="C14" s="135">
        <v>0.27</v>
      </c>
      <c r="D14" s="13">
        <v>182.5</v>
      </c>
      <c r="E14" s="135">
        <f t="shared" si="1"/>
        <v>0.308641975308642</v>
      </c>
      <c r="F14" s="71">
        <f t="shared" si="1"/>
        <v>208.6191129401006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7" t="s">
        <v>74</v>
      </c>
      <c r="D16" s="157"/>
      <c r="E16" s="154" t="s">
        <v>6</v>
      </c>
      <c r="F16" s="15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63">
        <v>1500</v>
      </c>
      <c r="D17" s="87">
        <v>23140</v>
      </c>
      <c r="E17" s="135">
        <f aca="true" t="shared" si="2" ref="E17:F19">C17/$D$87</f>
        <v>13.651255915544231</v>
      </c>
      <c r="F17" s="71">
        <f t="shared" si="2"/>
        <v>210.59337459046233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63">
        <v>220</v>
      </c>
      <c r="D18" s="87">
        <v>23710</v>
      </c>
      <c r="E18" s="135">
        <f t="shared" si="2"/>
        <v>2.002184200946487</v>
      </c>
      <c r="F18" s="71">
        <f t="shared" si="2"/>
        <v>215.78085183836913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93</v>
      </c>
      <c r="C19" s="163">
        <v>90</v>
      </c>
      <c r="D19" s="87">
        <v>24050</v>
      </c>
      <c r="E19" s="135">
        <f t="shared" si="2"/>
        <v>0.8190753549326538</v>
      </c>
      <c r="F19" s="71">
        <f t="shared" si="2"/>
        <v>218.87513651255915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7">
        <v>0.014</v>
      </c>
      <c r="D22" s="14">
        <v>5.252</v>
      </c>
      <c r="E22" s="117">
        <f aca="true" t="shared" si="3" ref="E22:F24">C22*36.7437</f>
        <v>0.5144118</v>
      </c>
      <c r="F22" s="13">
        <f t="shared" si="3"/>
        <v>192.97791239999998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7">
        <v>0.014</v>
      </c>
      <c r="D23" s="14">
        <v>5.29</v>
      </c>
      <c r="E23" s="117">
        <f t="shared" si="3"/>
        <v>0.5144118</v>
      </c>
      <c r="F23" s="13">
        <f t="shared" si="3"/>
        <v>194.37417299999998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88</v>
      </c>
      <c r="C24" s="117">
        <v>0.012</v>
      </c>
      <c r="D24" s="89">
        <v>5.32</v>
      </c>
      <c r="E24" s="117">
        <f t="shared" si="3"/>
        <v>0.4409244</v>
      </c>
      <c r="F24" s="13">
        <f t="shared" si="3"/>
        <v>195.476484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16">
        <v>0.12</v>
      </c>
      <c r="D27" s="71">
        <v>204.25</v>
      </c>
      <c r="E27" s="116">
        <f aca="true" t="shared" si="4" ref="E27:F29">C27/$D$86</f>
        <v>0.13717421124828533</v>
      </c>
      <c r="F27" s="71">
        <f t="shared" si="4"/>
        <v>233.4819387288523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85</v>
      </c>
      <c r="C28" s="116">
        <v>0.24</v>
      </c>
      <c r="D28" s="13">
        <v>206</v>
      </c>
      <c r="E28" s="116">
        <f t="shared" si="4"/>
        <v>0.27434842249657065</v>
      </c>
      <c r="F28" s="71">
        <f t="shared" si="4"/>
        <v>235.48239597622313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37">
        <v>0</v>
      </c>
      <c r="D29" s="13">
        <v>186</v>
      </c>
      <c r="E29" s="137">
        <f>C29/$D$86</f>
        <v>0</v>
      </c>
      <c r="F29" s="71">
        <f t="shared" si="4"/>
        <v>212.62002743484226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5">
        <v>0.54</v>
      </c>
      <c r="D32" s="13">
        <v>370.25</v>
      </c>
      <c r="E32" s="135">
        <f aca="true" t="shared" si="5" ref="E32:F34">C32/$D$86</f>
        <v>0.617283950617284</v>
      </c>
      <c r="F32" s="71">
        <f t="shared" si="5"/>
        <v>423.2395976223137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90</v>
      </c>
      <c r="C33" s="135">
        <v>0.54</v>
      </c>
      <c r="D33" s="13">
        <v>365.5</v>
      </c>
      <c r="E33" s="135">
        <f t="shared" si="5"/>
        <v>0.617283950617284</v>
      </c>
      <c r="F33" s="71">
        <f t="shared" si="5"/>
        <v>417.8097850937357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91</v>
      </c>
      <c r="C34" s="135">
        <v>0.47</v>
      </c>
      <c r="D34" s="66">
        <v>369.25</v>
      </c>
      <c r="E34" s="135">
        <f t="shared" si="5"/>
        <v>0.5372656607224509</v>
      </c>
      <c r="F34" s="71">
        <f t="shared" si="5"/>
        <v>422.0964791952446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7">
        <v>0.004</v>
      </c>
      <c r="D37" s="75">
        <v>2.884</v>
      </c>
      <c r="E37" s="117">
        <f aca="true" t="shared" si="6" ref="E37:F39">C37*58.0164</f>
        <v>0.23206559999999998</v>
      </c>
      <c r="F37" s="71">
        <f t="shared" si="6"/>
        <v>167.3192976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9">
        <v>0</v>
      </c>
      <c r="D38" s="75">
        <v>2.886</v>
      </c>
      <c r="E38" s="119">
        <f t="shared" si="6"/>
        <v>0</v>
      </c>
      <c r="F38" s="71">
        <f t="shared" si="6"/>
        <v>167.4353304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88</v>
      </c>
      <c r="C39" s="119">
        <v>0</v>
      </c>
      <c r="D39" s="75">
        <v>2.91</v>
      </c>
      <c r="E39" s="119">
        <f t="shared" si="6"/>
        <v>0</v>
      </c>
      <c r="F39" s="71">
        <f t="shared" si="6"/>
        <v>168.827724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83</v>
      </c>
      <c r="C42" s="117">
        <v>0.006</v>
      </c>
      <c r="D42" s="75">
        <v>9.176</v>
      </c>
      <c r="E42" s="117">
        <f aca="true" t="shared" si="7" ref="E42:F44">C42*36.7437</f>
        <v>0.2204622</v>
      </c>
      <c r="F42" s="71">
        <f t="shared" si="7"/>
        <v>337.1601912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7">
        <v>0.01</v>
      </c>
      <c r="D43" s="75">
        <v>9.326</v>
      </c>
      <c r="E43" s="117">
        <f t="shared" si="7"/>
        <v>0.36743699999999996</v>
      </c>
      <c r="F43" s="71">
        <f t="shared" si="7"/>
        <v>342.6717462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7">
        <v>0.006</v>
      </c>
      <c r="D44" s="75">
        <v>9.45</v>
      </c>
      <c r="E44" s="117">
        <f t="shared" si="7"/>
        <v>0.2204622</v>
      </c>
      <c r="F44" s="71">
        <f t="shared" si="7"/>
        <v>347.2279649999999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7" t="s">
        <v>73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79</v>
      </c>
      <c r="C52" s="114">
        <v>1.2</v>
      </c>
      <c r="D52" s="76">
        <v>310.6</v>
      </c>
      <c r="E52" s="114">
        <f aca="true" t="shared" si="8" ref="E52:F54">C52*1.1023</f>
        <v>1.32276</v>
      </c>
      <c r="F52" s="76">
        <f t="shared" si="8"/>
        <v>342.37438000000003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4">
        <v>1.2</v>
      </c>
      <c r="D53" s="76">
        <v>314.5</v>
      </c>
      <c r="E53" s="114">
        <f t="shared" si="8"/>
        <v>1.32276</v>
      </c>
      <c r="F53" s="76">
        <f t="shared" si="8"/>
        <v>346.67335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88</v>
      </c>
      <c r="C54" s="114">
        <v>1.2</v>
      </c>
      <c r="D54" s="76">
        <v>318.4</v>
      </c>
      <c r="E54" s="114">
        <f>C54*1.1023</f>
        <v>1.32276</v>
      </c>
      <c r="F54" s="76">
        <f t="shared" si="8"/>
        <v>350.97231999999997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6">
        <v>0.24</v>
      </c>
      <c r="D57" s="71">
        <v>30.13</v>
      </c>
      <c r="E57" s="116">
        <f aca="true" t="shared" si="9" ref="E57:F59">C57/454*1000</f>
        <v>0.5286343612334802</v>
      </c>
      <c r="F57" s="71">
        <f t="shared" si="9"/>
        <v>66.36563876651982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16">
        <v>0.23</v>
      </c>
      <c r="D58" s="71">
        <v>30.42</v>
      </c>
      <c r="E58" s="116">
        <f t="shared" si="9"/>
        <v>0.5066079295154184</v>
      </c>
      <c r="F58" s="71">
        <f t="shared" si="9"/>
        <v>67.00440528634361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88</v>
      </c>
      <c r="C59" s="116">
        <v>0.23</v>
      </c>
      <c r="D59" s="71">
        <v>30.73</v>
      </c>
      <c r="E59" s="116">
        <f t="shared" si="9"/>
        <v>0.5066079295154184</v>
      </c>
      <c r="F59" s="71">
        <f t="shared" si="9"/>
        <v>67.68722466960352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7">
        <v>0.03</v>
      </c>
      <c r="D62" s="75">
        <v>10.695</v>
      </c>
      <c r="E62" s="117">
        <f aca="true" t="shared" si="10" ref="E62:F64">C62*22.026</f>
        <v>0.6607799999999999</v>
      </c>
      <c r="F62" s="71">
        <f t="shared" si="10"/>
        <v>235.56807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7">
        <v>0.025</v>
      </c>
      <c r="D63" s="75">
        <v>10.925</v>
      </c>
      <c r="E63" s="117">
        <f t="shared" si="10"/>
        <v>0.55065</v>
      </c>
      <c r="F63" s="71">
        <f t="shared" si="10"/>
        <v>240.63405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88</v>
      </c>
      <c r="C64" s="117">
        <v>0.025</v>
      </c>
      <c r="D64" s="75">
        <v>11.04</v>
      </c>
      <c r="E64" s="117">
        <f t="shared" si="10"/>
        <v>0.55065</v>
      </c>
      <c r="F64" s="71">
        <f t="shared" si="10"/>
        <v>243.16704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2" t="s">
        <v>86</v>
      </c>
      <c r="D66" s="153"/>
      <c r="E66" s="152" t="s">
        <v>23</v>
      </c>
      <c r="F66" s="153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89</v>
      </c>
      <c r="C67" s="117">
        <v>0.017</v>
      </c>
      <c r="D67" s="75">
        <v>1.32</v>
      </c>
      <c r="E67" s="117">
        <f aca="true" t="shared" si="11" ref="E67:F69">C67/3.785</f>
        <v>0.004491413474240423</v>
      </c>
      <c r="F67" s="71">
        <f t="shared" si="11"/>
        <v>0.3487450462351387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79</v>
      </c>
      <c r="C68" s="117">
        <v>0.007</v>
      </c>
      <c r="D68" s="75">
        <v>1.317</v>
      </c>
      <c r="E68" s="117">
        <f t="shared" si="11"/>
        <v>0.0018494055482166445</v>
      </c>
      <c r="F68" s="71">
        <f t="shared" si="11"/>
        <v>0.34795244385733154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97</v>
      </c>
      <c r="C69" s="117">
        <v>0.006</v>
      </c>
      <c r="D69" s="75">
        <v>1.339</v>
      </c>
      <c r="E69" s="117">
        <f t="shared" si="11"/>
        <v>0.001585204755614267</v>
      </c>
      <c r="F69" s="71">
        <f t="shared" si="11"/>
        <v>0.35376486129458384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2" t="s">
        <v>25</v>
      </c>
      <c r="D71" s="153"/>
      <c r="E71" s="152" t="s">
        <v>26</v>
      </c>
      <c r="F71" s="153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89</v>
      </c>
      <c r="C72" s="131">
        <v>0.0105</v>
      </c>
      <c r="D72" s="126">
        <v>0.97875</v>
      </c>
      <c r="E72" s="131">
        <f>C72/454*100</f>
        <v>0.002312775330396476</v>
      </c>
      <c r="F72" s="77">
        <f>D72/454*1000</f>
        <v>2.1558370044052864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79</v>
      </c>
      <c r="C73" s="131">
        <v>0.011</v>
      </c>
      <c r="D73" s="126">
        <v>0.97</v>
      </c>
      <c r="E73" s="131">
        <f>C73/454*100</f>
        <v>0.002422907488986784</v>
      </c>
      <c r="F73" s="77">
        <f>D73/454*1000</f>
        <v>2.1365638766519823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97</v>
      </c>
      <c r="C74" s="131">
        <v>0.01475</v>
      </c>
      <c r="D74" s="126">
        <v>0.98025</v>
      </c>
      <c r="E74" s="131">
        <f>C74/454*100</f>
        <v>0.003248898678414097</v>
      </c>
      <c r="F74" s="77">
        <f>D74/454*1000</f>
        <v>2.1591409691629955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9" t="s">
        <v>25</v>
      </c>
      <c r="D76" s="159"/>
      <c r="E76" s="152" t="s">
        <v>28</v>
      </c>
      <c r="F76" s="15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8">
        <v>0.0025</v>
      </c>
      <c r="D77" s="127">
        <v>0.1284</v>
      </c>
      <c r="E77" s="118">
        <f aca="true" t="shared" si="12" ref="E77:F79">C77/454*1000000</f>
        <v>5.506607929515419</v>
      </c>
      <c r="F77" s="71">
        <f t="shared" si="12"/>
        <v>282.8193832599119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18">
        <v>0.0021</v>
      </c>
      <c r="D78" s="127">
        <v>0.1272</v>
      </c>
      <c r="E78" s="118">
        <f t="shared" si="12"/>
        <v>4.6255506607929515</v>
      </c>
      <c r="F78" s="71">
        <f t="shared" si="12"/>
        <v>280.17621145374454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88</v>
      </c>
      <c r="C79" s="118">
        <v>0.0018</v>
      </c>
      <c r="D79" s="127" t="s">
        <v>72</v>
      </c>
      <c r="E79" s="118">
        <f t="shared" si="12"/>
        <v>3.9647577092511015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41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1.1431</v>
      </c>
      <c r="F85" s="128">
        <v>0.0091</v>
      </c>
      <c r="G85" s="128">
        <v>1.3041</v>
      </c>
      <c r="H85" s="128">
        <v>1.0016</v>
      </c>
      <c r="I85" s="128">
        <v>0.7628</v>
      </c>
      <c r="J85" s="128">
        <v>0.7256</v>
      </c>
      <c r="K85" s="128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0.8748</v>
      </c>
      <c r="E86" s="129" t="s">
        <v>72</v>
      </c>
      <c r="F86" s="129">
        <v>0.008</v>
      </c>
      <c r="G86" s="129">
        <v>1.1408</v>
      </c>
      <c r="H86" s="129">
        <v>0.8762</v>
      </c>
      <c r="I86" s="129">
        <v>0.6673</v>
      </c>
      <c r="J86" s="129">
        <v>0.6348</v>
      </c>
      <c r="K86" s="129">
        <v>0.1115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109.88</v>
      </c>
      <c r="E87" s="128">
        <v>125.6038</v>
      </c>
      <c r="F87" s="128" t="s">
        <v>72</v>
      </c>
      <c r="G87" s="128">
        <v>143.2945</v>
      </c>
      <c r="H87" s="128">
        <v>110.0561</v>
      </c>
      <c r="I87" s="128">
        <v>83.8139</v>
      </c>
      <c r="J87" s="128">
        <v>79.7289</v>
      </c>
      <c r="K87" s="128">
        <v>14.0058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0.7668</v>
      </c>
      <c r="E88" s="129">
        <v>0.8765</v>
      </c>
      <c r="F88" s="129">
        <v>0.007</v>
      </c>
      <c r="G88" s="129" t="s">
        <v>72</v>
      </c>
      <c r="H88" s="129">
        <v>0.768</v>
      </c>
      <c r="I88" s="129">
        <v>0.5849</v>
      </c>
      <c r="J88" s="129">
        <v>0.5564</v>
      </c>
      <c r="K88" s="129">
        <v>0.0977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0.9984</v>
      </c>
      <c r="E89" s="128">
        <v>1.1413</v>
      </c>
      <c r="F89" s="128">
        <v>0.0091</v>
      </c>
      <c r="G89" s="128">
        <v>1.302</v>
      </c>
      <c r="H89" s="128" t="s">
        <v>72</v>
      </c>
      <c r="I89" s="128">
        <v>0.7616</v>
      </c>
      <c r="J89" s="128">
        <v>0.7244</v>
      </c>
      <c r="K89" s="128">
        <v>0.1273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1.311</v>
      </c>
      <c r="E90" s="129">
        <v>1.4986</v>
      </c>
      <c r="F90" s="129">
        <v>0.0119</v>
      </c>
      <c r="G90" s="129">
        <v>1.7097</v>
      </c>
      <c r="H90" s="129">
        <v>1.3131</v>
      </c>
      <c r="I90" s="129" t="s">
        <v>72</v>
      </c>
      <c r="J90" s="129">
        <v>0.9513</v>
      </c>
      <c r="K90" s="129">
        <v>0.1671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1.3782</v>
      </c>
      <c r="E91" s="128">
        <v>1.5754</v>
      </c>
      <c r="F91" s="128">
        <v>0.0125</v>
      </c>
      <c r="G91" s="128">
        <v>1.7973</v>
      </c>
      <c r="H91" s="128">
        <v>1.3804</v>
      </c>
      <c r="I91" s="128">
        <v>1.0512</v>
      </c>
      <c r="J91" s="128" t="s">
        <v>72</v>
      </c>
      <c r="K91" s="128">
        <v>0.1757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7.8453</v>
      </c>
      <c r="E92" s="129">
        <v>8.968</v>
      </c>
      <c r="F92" s="129">
        <v>0.0714</v>
      </c>
      <c r="G92" s="129">
        <v>10.2311</v>
      </c>
      <c r="H92" s="129">
        <v>7.8579</v>
      </c>
      <c r="I92" s="129">
        <v>5.9842</v>
      </c>
      <c r="J92" s="129">
        <v>5.6925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2" t="s">
        <v>55</v>
      </c>
      <c r="C115" s="142"/>
      <c r="D115" s="142"/>
      <c r="E115" s="142"/>
      <c r="F115" s="142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2" t="s">
        <v>56</v>
      </c>
      <c r="C116" s="142"/>
      <c r="D116" s="142"/>
      <c r="E116" s="142"/>
      <c r="F116" s="142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2" t="s">
        <v>57</v>
      </c>
      <c r="C117" s="142"/>
      <c r="D117" s="142"/>
      <c r="E117" s="142"/>
      <c r="F117" s="142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2" t="s">
        <v>58</v>
      </c>
      <c r="C118" s="142"/>
      <c r="D118" s="142"/>
      <c r="E118" s="142"/>
      <c r="F118" s="142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2" t="s">
        <v>59</v>
      </c>
      <c r="C119" s="142"/>
      <c r="D119" s="142"/>
      <c r="E119" s="142"/>
      <c r="F119" s="142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2" t="s">
        <v>60</v>
      </c>
      <c r="C120" s="142"/>
      <c r="D120" s="142"/>
      <c r="E120" s="142"/>
      <c r="F120" s="142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8" t="s">
        <v>61</v>
      </c>
      <c r="C121" s="158"/>
      <c r="D121" s="158"/>
      <c r="E121" s="158"/>
      <c r="F121" s="158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49"/>
      <c r="D123" s="151"/>
      <c r="E123" s="151"/>
      <c r="F123" s="150"/>
      <c r="G123" s="120"/>
      <c r="H123" s="120"/>
    </row>
    <row r="124" spans="2:8" ht="30.75" customHeight="1">
      <c r="B124" s="32" t="s">
        <v>63</v>
      </c>
      <c r="C124" s="149" t="s">
        <v>64</v>
      </c>
      <c r="D124" s="150"/>
      <c r="E124" s="149" t="s">
        <v>65</v>
      </c>
      <c r="F124" s="150"/>
      <c r="G124" s="120"/>
      <c r="H124" s="120"/>
    </row>
    <row r="125" spans="2:8" ht="30.75" customHeight="1">
      <c r="B125" s="32" t="s">
        <v>66</v>
      </c>
      <c r="C125" s="149" t="s">
        <v>67</v>
      </c>
      <c r="D125" s="150"/>
      <c r="E125" s="149" t="s">
        <v>68</v>
      </c>
      <c r="F125" s="150"/>
      <c r="G125" s="120"/>
      <c r="H125" s="120"/>
    </row>
    <row r="126" spans="2:8" ht="15" customHeight="1">
      <c r="B126" s="143" t="s">
        <v>69</v>
      </c>
      <c r="C126" s="145" t="s">
        <v>70</v>
      </c>
      <c r="D126" s="146"/>
      <c r="E126" s="145" t="s">
        <v>71</v>
      </c>
      <c r="F126" s="146"/>
      <c r="G126" s="120"/>
      <c r="H126" s="120"/>
    </row>
    <row r="127" spans="2:8" ht="15" customHeight="1">
      <c r="B127" s="144"/>
      <c r="C127" s="147"/>
      <c r="D127" s="148"/>
      <c r="E127" s="147"/>
      <c r="F127" s="148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2019-02-05T07:15:16Z</dcterms:modified>
  <cp:category/>
  <cp:version/>
  <cp:contentType/>
  <cp:contentStatus/>
</cp:coreProperties>
</file>