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<sst xmlns="http://schemas.openxmlformats.org/spreadsheetml/2006/main" count="160" uniqueCount="108">
  <si>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</si>
  <si>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</si>
  <si>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</si>
  <si>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</si>
  <si>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</si>
  <si>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</si>
  <si>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</si>
  <si>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</si>
  <si>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</si>
  <si>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</si>
  <si>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</si>
  <si>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</si>
  <si>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</si>
  <si>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</si>
  <si>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</si>
  <si>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</si>
  <si>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</si>
  <si>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</si>
  <si>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</si>
  <si>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</si>
  <si>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</si>
  <si>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</si>
  <si>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</si>
  <si>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</si>
  <si>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</si>
  <si>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</si>
  <si>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</si>
  <si>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</si>
  <si>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</si>
  <si>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</si>
  <si>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</si>
  <si>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</si>
  <si>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</si>
  <si>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</si>
  <si>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</si>
  <si>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</si>
  <si>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</si>
  <si>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</si>
  <si>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</si>
  <si>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</si>
  <si>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</si>
  <si>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</si>
  <si>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</si>
  <si>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</si>
  <si>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</si>
  <si>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</si>
  <si>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</si>
  <si>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</si>
  <si>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</si>
  <si>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</si>
  <si>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</si>
  <si>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</si>
  <si>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</si>
  <si>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</si>
  <si>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</si>
  <si>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</si>
  <si>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</si>
  <si>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</si>
  <si>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</si>
  <si>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</si>
  <si>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</si>
  <si>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</si>
  <si>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</si>
  <si>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</si>
  <si>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</si>
  <si>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</si>
  <si>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</si>
  <si>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</si>
  <si>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</si>
  <si>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</si>
  <si>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</si>
  <si>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</si>
  <si>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</si>
  <si>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</si>
  <si>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</si>
  <si>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</si>
  <si>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</si>
  <si>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</si>
  <si>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</si>
  <si>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</si>
  <si>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</si>
  <si>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</si>
  <si>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</si>
  <si>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</si>
  <si>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</si>
  <si>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</si>
  <si>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</si>
  <si>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</si>
  <si>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</si>
  <si>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</si>
  <si>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</si>
  <si>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</si>
  <si>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</si>
  <si>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</si>
  <si>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</si>
  <si>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</si>
  <si>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</si>
  <si>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</si>
  <si>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</si>
  <si>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</si>
  <si>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</si>
  <si>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</si>
  <si>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</si>
  <si>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</si>
  <si>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</si>
  <si>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TOCOM - Грудень '17 (¥/МT)</t>
  </si>
  <si>
    <t>03 листопада 2016 року</t>
  </si>
  <si>
    <t>Euronext - Серпень '17 (€/МT)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</si>
</sst>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106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89</v>
      </c>
      <c r="C7" s="143">
        <v>0.016</v>
      </c>
      <c r="D7" s="14">
        <v>3.48</v>
      </c>
      <c r="E7" s="143">
        <f aca="true" t="shared" si="0" ref="E7:F9">C7*39.3683</f>
        <v>0.6298928</v>
      </c>
      <c r="F7" s="13">
        <f t="shared" si="0"/>
        <v>137.00168399999998</v>
      </c>
    </row>
    <row r="8" spans="2:6" s="6" customFormat="1" ht="15">
      <c r="B8" s="25" t="s">
        <v>94</v>
      </c>
      <c r="C8" s="143">
        <v>0.014</v>
      </c>
      <c r="D8" s="14">
        <v>3.566</v>
      </c>
      <c r="E8" s="143">
        <f t="shared" si="0"/>
        <v>0.5511562</v>
      </c>
      <c r="F8" s="13">
        <f t="shared" si="0"/>
        <v>140.3873578</v>
      </c>
    </row>
    <row r="9" spans="2:17" s="6" customFormat="1" ht="15">
      <c r="B9" s="25" t="s">
        <v>100</v>
      </c>
      <c r="C9" s="143">
        <v>0.012</v>
      </c>
      <c r="D9" s="14">
        <v>3.642</v>
      </c>
      <c r="E9" s="143">
        <f t="shared" si="0"/>
        <v>0.4724196</v>
      </c>
      <c r="F9" s="13">
        <f t="shared" si="0"/>
        <v>143.3793486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7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82</v>
      </c>
      <c r="C12" s="139">
        <v>0.46</v>
      </c>
      <c r="D12" s="13">
        <v>164</v>
      </c>
      <c r="E12" s="139">
        <f>C12/$D$86</f>
        <v>0.5104305370616955</v>
      </c>
      <c r="F12" s="78">
        <f>D12/D86</f>
        <v>181.97958277851754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91</v>
      </c>
      <c r="C13" s="139">
        <v>0.6</v>
      </c>
      <c r="D13" s="13">
        <v>165</v>
      </c>
      <c r="E13" s="139">
        <f>C13/$D$86</f>
        <v>0.6657789613848202</v>
      </c>
      <c r="F13" s="78">
        <f>D13/D86</f>
        <v>183.08921438082555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96</v>
      </c>
      <c r="C14" s="139">
        <v>0.6</v>
      </c>
      <c r="D14" s="13">
        <v>167</v>
      </c>
      <c r="E14" s="139">
        <f>C14/$D$86</f>
        <v>0.6657789613848202</v>
      </c>
      <c r="F14" s="78">
        <f>D14/D86</f>
        <v>185.30847758544164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84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2"/>
      <c r="D17" s="101"/>
      <c r="E17" s="142"/>
      <c r="F17" s="78"/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45"/>
      <c r="D18" s="101"/>
      <c r="E18" s="145"/>
      <c r="F18" s="78"/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102</v>
      </c>
      <c r="C19" s="139"/>
      <c r="D19" s="101"/>
      <c r="E19" s="139"/>
      <c r="F19" s="78"/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38">
        <v>0.056</v>
      </c>
      <c r="D22" s="14">
        <v>4.126</v>
      </c>
      <c r="E22" s="138">
        <f aca="true" t="shared" si="1" ref="E22:F24">C22*36.7437</f>
        <v>2.0576472</v>
      </c>
      <c r="F22" s="13">
        <f t="shared" si="1"/>
        <v>151.6045062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94</v>
      </c>
      <c r="C23" s="138">
        <v>0.046</v>
      </c>
      <c r="D23" s="14">
        <v>4.31</v>
      </c>
      <c r="E23" s="138">
        <f t="shared" si="1"/>
        <v>1.6902101999999999</v>
      </c>
      <c r="F23" s="13">
        <f t="shared" si="1"/>
        <v>158.36534699999999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38">
        <v>0.04</v>
      </c>
      <c r="D24" s="105">
        <v>4.46</v>
      </c>
      <c r="E24" s="138">
        <f t="shared" si="1"/>
        <v>1.4697479999999998</v>
      </c>
      <c r="F24" s="13">
        <f t="shared" si="1"/>
        <v>163.87690199999997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99</v>
      </c>
      <c r="C27" s="139">
        <v>0.46</v>
      </c>
      <c r="D27" s="78">
        <v>162</v>
      </c>
      <c r="E27" s="139">
        <f>C27/$D$86</f>
        <v>0.5104305370616955</v>
      </c>
      <c r="F27" s="78">
        <f>D27/D86</f>
        <v>179.76031957390146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96</v>
      </c>
      <c r="C28" s="139">
        <v>0.44</v>
      </c>
      <c r="D28" s="13">
        <v>168.5</v>
      </c>
      <c r="E28" s="139">
        <f>C28/$D$86</f>
        <v>0.4882379050155348</v>
      </c>
      <c r="F28" s="78">
        <f>D28/D86</f>
        <v>186.97292498890369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97</v>
      </c>
      <c r="C29" s="139">
        <v>0.58</v>
      </c>
      <c r="D29" s="13">
        <v>171.75</v>
      </c>
      <c r="E29" s="139">
        <f>C29/$D$86</f>
        <v>0.6435863293386596</v>
      </c>
      <c r="F29" s="78">
        <f>D29/D86</f>
        <v>190.57922769640479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87</v>
      </c>
      <c r="C32" s="142">
        <v>0.13</v>
      </c>
      <c r="D32" s="13">
        <v>395.5</v>
      </c>
      <c r="E32" s="142">
        <f>C32/$D$86</f>
        <v>0.1442521083000444</v>
      </c>
      <c r="F32" s="78">
        <f>D32/D86</f>
        <v>438.85929871282735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97</v>
      </c>
      <c r="C33" s="142">
        <v>0.25</v>
      </c>
      <c r="D33" s="13">
        <v>394.5</v>
      </c>
      <c r="E33" s="142">
        <f>C33/$D$86</f>
        <v>0.2774079005770084</v>
      </c>
      <c r="F33" s="78">
        <f>D33/$D$86</f>
        <v>437.7496671105193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107</v>
      </c>
      <c r="C34" s="139">
        <v>0.27</v>
      </c>
      <c r="D34" s="72">
        <v>373.5</v>
      </c>
      <c r="E34" s="139">
        <f>C34/$D$86</f>
        <v>0.2996005326231691</v>
      </c>
      <c r="F34" s="78">
        <f>D34/$D$86</f>
        <v>414.4474034620506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8">
        <v>0.024</v>
      </c>
      <c r="D37" s="82">
        <v>2.21</v>
      </c>
      <c r="E37" s="138">
        <f aca="true" t="shared" si="2" ref="E37:F39">C37*58.0164</f>
        <v>1.3923936</v>
      </c>
      <c r="F37" s="78">
        <f t="shared" si="2"/>
        <v>128.216244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94</v>
      </c>
      <c r="C38" s="143">
        <v>0.012</v>
      </c>
      <c r="D38" s="82">
        <v>2.19</v>
      </c>
      <c r="E38" s="143">
        <f t="shared" si="2"/>
        <v>0.6961968</v>
      </c>
      <c r="F38" s="78">
        <f t="shared" si="2"/>
        <v>127.055916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47">
        <v>0</v>
      </c>
      <c r="D39" s="82">
        <v>2.182</v>
      </c>
      <c r="E39" s="147">
        <f t="shared" si="2"/>
        <v>0</v>
      </c>
      <c r="F39" s="78">
        <f t="shared" si="2"/>
        <v>126.59178479999999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3">
        <v>0.03</v>
      </c>
      <c r="D42" s="82">
        <v>9.796</v>
      </c>
      <c r="E42" s="143">
        <f aca="true" t="shared" si="3" ref="E42:F44">C42*36.7437</f>
        <v>1.1023109999999998</v>
      </c>
      <c r="F42" s="78">
        <f t="shared" si="3"/>
        <v>359.9412851999999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95</v>
      </c>
      <c r="C43" s="143">
        <v>0.03</v>
      </c>
      <c r="D43" s="82">
        <v>9.89</v>
      </c>
      <c r="E43" s="143">
        <f t="shared" si="3"/>
        <v>1.1023109999999998</v>
      </c>
      <c r="F43" s="78">
        <f t="shared" si="3"/>
        <v>363.395193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94</v>
      </c>
      <c r="C44" s="143">
        <v>0.026</v>
      </c>
      <c r="D44" s="82">
        <v>9.962</v>
      </c>
      <c r="E44" s="143">
        <f t="shared" si="3"/>
        <v>0.9553361999999999</v>
      </c>
      <c r="F44" s="78">
        <f t="shared" si="3"/>
        <v>366.04073939999995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83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105</v>
      </c>
      <c r="C47" s="146"/>
      <c r="D47" s="102"/>
      <c r="E47" s="143"/>
      <c r="F47" s="78"/>
      <c r="G47" s="24"/>
      <c r="H47" s="24"/>
      <c r="I47" s="24"/>
      <c r="K47" s="24"/>
      <c r="L47" s="24"/>
      <c r="M47" s="24"/>
    </row>
    <row r="48" spans="2:13" s="6" customFormat="1" ht="15">
      <c r="B48" s="25" t="s">
        <v>104</v>
      </c>
      <c r="C48" s="146"/>
      <c r="D48" s="102"/>
      <c r="E48" s="143"/>
      <c r="F48" s="78"/>
      <c r="G48" s="24"/>
      <c r="H48" s="24"/>
      <c r="I48" s="24"/>
      <c r="K48" s="24"/>
      <c r="L48" s="24"/>
      <c r="M48" s="24"/>
    </row>
    <row r="49" spans="2:13" s="6" customFormat="1" ht="15">
      <c r="B49" s="25" t="s">
        <v>103</v>
      </c>
      <c r="C49" s="146"/>
      <c r="D49" s="102"/>
      <c r="E49" s="143"/>
      <c r="F49" s="78"/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89</v>
      </c>
      <c r="C52" s="138">
        <v>0.3</v>
      </c>
      <c r="D52" s="83">
        <v>307.5</v>
      </c>
      <c r="E52" s="138">
        <f aca="true" t="shared" si="4" ref="E52:F54">C52*1.1023</f>
        <v>0.33069</v>
      </c>
      <c r="F52" s="83">
        <f t="shared" si="4"/>
        <v>338.95725000000004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95</v>
      </c>
      <c r="C53" s="138">
        <v>0.1</v>
      </c>
      <c r="D53" s="83">
        <v>308.5</v>
      </c>
      <c r="E53" s="138">
        <f t="shared" si="4"/>
        <v>0.11023000000000001</v>
      </c>
      <c r="F53" s="83">
        <f t="shared" si="4"/>
        <v>340.05955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94</v>
      </c>
      <c r="C54" s="143">
        <v>0.1</v>
      </c>
      <c r="D54" s="123">
        <v>310.1</v>
      </c>
      <c r="E54" s="143">
        <f t="shared" si="4"/>
        <v>0.11023000000000001</v>
      </c>
      <c r="F54" s="83">
        <f t="shared" si="4"/>
        <v>341.82323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2">
        <v>0.12</v>
      </c>
      <c r="D57" s="78">
        <v>35</v>
      </c>
      <c r="E57" s="142">
        <f aca="true" t="shared" si="5" ref="E57:F59">C57/454*1000</f>
        <v>0.2643171806167401</v>
      </c>
      <c r="F57" s="78">
        <f t="shared" si="5"/>
        <v>77.09251101321586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95</v>
      </c>
      <c r="C58" s="142">
        <v>0.15</v>
      </c>
      <c r="D58" s="78">
        <v>35.31</v>
      </c>
      <c r="E58" s="142">
        <f t="shared" si="5"/>
        <v>0.3303964757709251</v>
      </c>
      <c r="F58" s="78">
        <f t="shared" si="5"/>
        <v>77.77533039647577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94</v>
      </c>
      <c r="C59" s="142">
        <v>0.14</v>
      </c>
      <c r="D59" s="78">
        <v>35.49</v>
      </c>
      <c r="E59" s="142">
        <f t="shared" si="5"/>
        <v>0.30837004405286345</v>
      </c>
      <c r="F59" s="78">
        <f t="shared" si="5"/>
        <v>78.17180616740089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3">
        <v>0.1</v>
      </c>
      <c r="D62" s="82">
        <v>9.46</v>
      </c>
      <c r="E62" s="143">
        <f aca="true" t="shared" si="6" ref="E62:F64">C62*22.026</f>
        <v>2.2026</v>
      </c>
      <c r="F62" s="78">
        <f t="shared" si="6"/>
        <v>208.36596000000003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95</v>
      </c>
      <c r="C63" s="143">
        <v>0.09</v>
      </c>
      <c r="D63" s="82">
        <v>9.82</v>
      </c>
      <c r="E63" s="143">
        <f t="shared" si="6"/>
        <v>1.98234</v>
      </c>
      <c r="F63" s="78">
        <f t="shared" si="6"/>
        <v>216.29532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94</v>
      </c>
      <c r="C64" s="143">
        <v>0.085</v>
      </c>
      <c r="D64" s="82">
        <v>10</v>
      </c>
      <c r="E64" s="143">
        <f t="shared" si="6"/>
        <v>1.8722100000000002</v>
      </c>
      <c r="F64" s="78">
        <f t="shared" si="6"/>
        <v>220.26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90</v>
      </c>
      <c r="C67" s="138">
        <v>0.03</v>
      </c>
      <c r="D67" s="82">
        <v>1.585</v>
      </c>
      <c r="E67" s="138">
        <f aca="true" t="shared" si="7" ref="E67:F69">C67/3.785</f>
        <v>0.007926023778071334</v>
      </c>
      <c r="F67" s="78">
        <f t="shared" si="7"/>
        <v>0.4187582562747688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89</v>
      </c>
      <c r="C68" s="138">
        <v>0.015</v>
      </c>
      <c r="D68" s="82">
        <v>1.52</v>
      </c>
      <c r="E68" s="138">
        <f t="shared" si="7"/>
        <v>0.003963011889035667</v>
      </c>
      <c r="F68" s="78">
        <f t="shared" si="7"/>
        <v>0.40158520475561427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95</v>
      </c>
      <c r="C69" s="138">
        <v>0.015</v>
      </c>
      <c r="D69" s="82">
        <v>1.47</v>
      </c>
      <c r="E69" s="138">
        <f t="shared" si="7"/>
        <v>0.003963011889035667</v>
      </c>
      <c r="F69" s="78">
        <f t="shared" si="7"/>
        <v>0.38837516512549536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48">
        <v>0.008</v>
      </c>
      <c r="D72" s="86">
        <v>0.9</v>
      </c>
      <c r="E72" s="148">
        <f>C72/454*100</f>
        <v>0.0017621145374449338</v>
      </c>
      <c r="F72" s="84">
        <f>D72/454*1000</f>
        <v>1.9823788546255507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89</v>
      </c>
      <c r="C73" s="148">
        <v>0.0155</v>
      </c>
      <c r="D73" s="86">
        <v>0.9395</v>
      </c>
      <c r="E73" s="148">
        <f>C73/454*100</f>
        <v>0.0034140969162995594</v>
      </c>
      <c r="F73" s="84">
        <f>D73/454*1000</f>
        <v>2.0693832599118944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95</v>
      </c>
      <c r="C74" s="148">
        <v>0.023</v>
      </c>
      <c r="D74" s="86">
        <v>0.98725</v>
      </c>
      <c r="E74" s="148">
        <f>C74/454*100</f>
        <v>0.005066079295154185</v>
      </c>
      <c r="F74" s="84">
        <f>D74/454*1000</f>
        <v>2.174559471365639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88</v>
      </c>
      <c r="C77" s="141">
        <v>0.0022</v>
      </c>
      <c r="D77" s="106">
        <v>0.2149</v>
      </c>
      <c r="E77" s="141">
        <f aca="true" t="shared" si="8" ref="E77:F79">C77/454*1000000</f>
        <v>4.845814977973569</v>
      </c>
      <c r="F77" s="78">
        <f t="shared" si="8"/>
        <v>473.3480176211454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93</v>
      </c>
      <c r="C78" s="141">
        <v>0.0016</v>
      </c>
      <c r="D78" s="106">
        <v>0.2099</v>
      </c>
      <c r="E78" s="141">
        <f t="shared" si="8"/>
        <v>3.524229074889868</v>
      </c>
      <c r="F78" s="78">
        <f t="shared" si="8"/>
        <v>462.3348017621146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101</v>
      </c>
      <c r="C79" s="141">
        <v>0.0013</v>
      </c>
      <c r="D79" s="144" t="s">
        <v>81</v>
      </c>
      <c r="E79" s="141">
        <f t="shared" si="8"/>
        <v>2.8634361233480172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1.1096</v>
      </c>
      <c r="F85" s="136">
        <v>0.0097</v>
      </c>
      <c r="G85" s="136">
        <v>1.2465</v>
      </c>
      <c r="H85" s="136">
        <v>1.0253</v>
      </c>
      <c r="I85" s="136">
        <v>0.7454</v>
      </c>
      <c r="J85" s="136">
        <v>0.7667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0.9012</v>
      </c>
      <c r="E86" s="137" t="s">
        <v>81</v>
      </c>
      <c r="F86" s="137">
        <v>0.0087</v>
      </c>
      <c r="G86" s="137">
        <v>1.1234</v>
      </c>
      <c r="H86" s="137">
        <v>0.924</v>
      </c>
      <c r="I86" s="137">
        <v>0.6718</v>
      </c>
      <c r="J86" s="137">
        <v>0.691</v>
      </c>
      <c r="K86" s="137">
        <v>0.1162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103.27</v>
      </c>
      <c r="E87" s="136">
        <v>114.5884</v>
      </c>
      <c r="F87" s="136" t="s">
        <v>81</v>
      </c>
      <c r="G87" s="136">
        <v>128.7261</v>
      </c>
      <c r="H87" s="136">
        <v>105.8854</v>
      </c>
      <c r="I87" s="136">
        <v>76.9753</v>
      </c>
      <c r="J87" s="136">
        <v>79.1771</v>
      </c>
      <c r="K87" s="136">
        <v>13.315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0.8022</v>
      </c>
      <c r="E88" s="137">
        <v>0.8902</v>
      </c>
      <c r="F88" s="137">
        <v>0.0078</v>
      </c>
      <c r="G88" s="137" t="s">
        <v>81</v>
      </c>
      <c r="H88" s="137">
        <v>0.8226</v>
      </c>
      <c r="I88" s="137">
        <v>0.598</v>
      </c>
      <c r="J88" s="137">
        <v>0.6151</v>
      </c>
      <c r="K88" s="137">
        <v>0.1034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0.9753</v>
      </c>
      <c r="E89" s="136">
        <v>1.0822</v>
      </c>
      <c r="F89" s="136">
        <v>0.0094</v>
      </c>
      <c r="G89" s="136">
        <v>1.2157</v>
      </c>
      <c r="H89" s="136" t="s">
        <v>81</v>
      </c>
      <c r="I89" s="136">
        <v>0.727</v>
      </c>
      <c r="J89" s="136">
        <v>0.7478</v>
      </c>
      <c r="K89" s="136">
        <v>0.1257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1.3416</v>
      </c>
      <c r="E90" s="137">
        <v>1.4886</v>
      </c>
      <c r="F90" s="137">
        <v>0.013</v>
      </c>
      <c r="G90" s="137">
        <v>1.6723</v>
      </c>
      <c r="H90" s="137">
        <v>1.3756</v>
      </c>
      <c r="I90" s="137" t="s">
        <v>81</v>
      </c>
      <c r="J90" s="137">
        <v>1.0286</v>
      </c>
      <c r="K90" s="137">
        <v>0.173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1.3043</v>
      </c>
      <c r="E91" s="136">
        <v>1.4472</v>
      </c>
      <c r="F91" s="136">
        <v>0.0126</v>
      </c>
      <c r="G91" s="136">
        <v>1.6258</v>
      </c>
      <c r="H91" s="136">
        <v>1.3373</v>
      </c>
      <c r="I91" s="136">
        <v>0.9722</v>
      </c>
      <c r="J91" s="136" t="s">
        <v>81</v>
      </c>
      <c r="K91" s="136">
        <v>0.1682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7.7559</v>
      </c>
      <c r="E92" s="137">
        <v>8.6059</v>
      </c>
      <c r="F92" s="137">
        <v>0.0751</v>
      </c>
      <c r="G92" s="137">
        <v>9.6677</v>
      </c>
      <c r="H92" s="137">
        <v>7.9523</v>
      </c>
      <c r="I92" s="137">
        <v>5.7811</v>
      </c>
      <c r="J92" s="137">
        <v>5.9464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86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85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2016-11-04T07:35:13Z</dcterms:modified>
  <cp:category/>
  <cp:version/>
  <cp:contentType/>
  <cp:contentStatus/>
</cp:coreProperties>
</file>