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<sst xmlns="http://schemas.openxmlformats.org/spreadsheetml/2006/main" count="172" uniqueCount="103">
  <si>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</si>
  <si>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</si>
  <si>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</si>
  <si>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</si>
  <si>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</si>
  <si>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</si>
  <si>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</si>
  <si>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</si>
  <si>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</si>
  <si>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</si>
  <si>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</si>
  <si>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</si>
  <si>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</si>
  <si>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</si>
  <si>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</si>
  <si>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</si>
  <si>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</si>
  <si>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</si>
  <si>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</si>
  <si>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</si>
  <si>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</si>
  <si>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</si>
  <si>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</si>
  <si>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</si>
  <si>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</si>
  <si>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</si>
  <si>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</si>
  <si>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</si>
  <si>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</si>
  <si>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</si>
  <si>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</si>
  <si>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</si>
  <si>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</si>
  <si>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</si>
  <si>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</si>
  <si>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</si>
  <si>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</si>
  <si>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</si>
  <si>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</si>
  <si>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</si>
  <si>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</si>
  <si>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</si>
  <si>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</si>
  <si>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</si>
  <si>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</si>
  <si>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</si>
  <si>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</si>
  <si>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</si>
  <si>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</si>
  <si>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</si>
  <si>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</si>
  <si>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</si>
  <si>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</si>
  <si>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</si>
  <si>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</si>
  <si>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</si>
  <si>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</si>
  <si>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</si>
  <si>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</si>
  <si>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</si>
  <si>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</si>
  <si>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</si>
  <si>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</si>
  <si>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</si>
  <si>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</si>
  <si>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</si>
  <si>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</si>
  <si>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</si>
  <si>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</si>
  <si>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</si>
  <si>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</si>
  <si>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</si>
  <si>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</si>
  <si>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</si>
  <si>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</si>
  <si>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</si>
  <si>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</si>
  <si>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</si>
  <si>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Euronext -Листопад'19 (€/МT)</t>
  </si>
  <si>
    <t>CME -Жовтень'19</t>
  </si>
  <si>
    <t>TOCOM -Листопад'19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</si>
  <si>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</si>
  <si>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</si>
  <si>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</si>
  <si>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</si>
  <si>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</si>
  <si>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</si>
  <si>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</si>
  <si>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</si>
  <si>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</si>
  <si>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CME - Жовтень'19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</si>
  <si>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</si>
  <si>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</si>
  <si>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</si>
  <si>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</si>
  <si>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CME -Грудень'19</t>
  </si>
  <si>
    <t>CME - Травень'20</t>
  </si>
  <si>
    <t>TOCOM - Березень'20 (¥/МT)</t>
  </si>
  <si>
    <t>TOCOM - Жовтень '19 (¥/МT)</t>
  </si>
  <si>
    <t>TOCOM - Грудень  '19 (¥/МT)</t>
  </si>
  <si>
    <t>TOCOM - Лютий '20 (¥/МT)</t>
  </si>
  <si>
    <t>CME -Липень'20</t>
  </si>
  <si>
    <t>03 жовтня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</si>
</sst>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5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5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5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4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54">
      <selection activeCell="I85" sqref="I85:K9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6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4" t="s">
        <v>102</v>
      </c>
      <c r="D4" s="145"/>
      <c r="E4" s="145"/>
      <c r="F4" s="14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9" t="s">
        <v>5</v>
      </c>
      <c r="D6" s="140"/>
      <c r="E6" s="139" t="s">
        <v>6</v>
      </c>
      <c r="F6" s="140"/>
      <c r="G6"/>
      <c r="H6"/>
      <c r="I6"/>
    </row>
    <row r="7" spans="2:6" s="6" customFormat="1" ht="15">
      <c r="B7" s="24" t="s">
        <v>84</v>
      </c>
      <c r="C7" s="115">
        <v>0.01</v>
      </c>
      <c r="D7" s="14">
        <v>3.884</v>
      </c>
      <c r="E7" s="115">
        <f>C7*39.3683</f>
        <v>0.393683</v>
      </c>
      <c r="F7" s="13">
        <f aca="true" t="shared" si="0" ref="E7:F9">D7*39.3683</f>
        <v>152.90647719999998</v>
      </c>
    </row>
    <row r="8" spans="2:6" s="6" customFormat="1" ht="15">
      <c r="B8" s="24" t="s">
        <v>81</v>
      </c>
      <c r="C8" s="115">
        <v>0.01</v>
      </c>
      <c r="D8" s="14">
        <v>4</v>
      </c>
      <c r="E8" s="115">
        <f t="shared" si="0"/>
        <v>0.393683</v>
      </c>
      <c r="F8" s="13">
        <f t="shared" si="0"/>
        <v>157.4732</v>
      </c>
    </row>
    <row r="9" spans="2:17" s="6" customFormat="1" ht="15">
      <c r="B9" s="24" t="s">
        <v>96</v>
      </c>
      <c r="C9" s="115">
        <v>0.012</v>
      </c>
      <c r="D9" s="14">
        <v>4.052</v>
      </c>
      <c r="E9" s="115">
        <f t="shared" si="0"/>
        <v>0.4724196</v>
      </c>
      <c r="F9" s="13">
        <f t="shared" si="0"/>
        <v>159.52035159999997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2"/>
      <c r="D10" s="7"/>
      <c r="E10" s="116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9" t="s">
        <v>7</v>
      </c>
      <c r="D11" s="140"/>
      <c r="E11" s="139" t="s">
        <v>6</v>
      </c>
      <c r="F11" s="140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14">
        <v>0.15</v>
      </c>
      <c r="D12" s="13">
        <v>165</v>
      </c>
      <c r="E12" s="114">
        <f>C12/$D$86</f>
        <v>0.16467230211878361</v>
      </c>
      <c r="F12" s="71">
        <f aca="true" t="shared" si="1" ref="E12:F14">D12/$D$86</f>
        <v>181.13953233066198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86</v>
      </c>
      <c r="C13" s="114">
        <v>0.15</v>
      </c>
      <c r="D13" s="13">
        <v>170.5</v>
      </c>
      <c r="E13" s="114">
        <f t="shared" si="1"/>
        <v>0.16467230211878361</v>
      </c>
      <c r="F13" s="71">
        <f t="shared" si="1"/>
        <v>187.17751674168403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91</v>
      </c>
      <c r="C14" s="128">
        <v>0.14</v>
      </c>
      <c r="D14" s="13">
        <v>173.5</v>
      </c>
      <c r="E14" s="128">
        <f t="shared" si="1"/>
        <v>0.15369414864419806</v>
      </c>
      <c r="F14" s="71">
        <f t="shared" si="1"/>
        <v>190.4709627840597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8"/>
      <c r="D15" s="52"/>
      <c r="E15" s="13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3" t="s">
        <v>74</v>
      </c>
      <c r="D16" s="143"/>
      <c r="E16" s="139" t="s">
        <v>6</v>
      </c>
      <c r="F16" s="140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80</v>
      </c>
      <c r="C17" s="127">
        <v>0</v>
      </c>
      <c r="D17" s="87" t="s">
        <v>72</v>
      </c>
      <c r="E17" s="130">
        <f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87</v>
      </c>
      <c r="C18" s="137">
        <v>140</v>
      </c>
      <c r="D18" s="87">
        <v>22950</v>
      </c>
      <c r="E18" s="114">
        <f aca="true" t="shared" si="2" ref="E17:F19">C18/$D$87</f>
        <v>1.3112297461833848</v>
      </c>
      <c r="F18" s="71">
        <f t="shared" si="2"/>
        <v>214.9480191064906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97</v>
      </c>
      <c r="C19" s="127">
        <v>0</v>
      </c>
      <c r="D19" s="87">
        <v>23910</v>
      </c>
      <c r="E19" s="130">
        <f t="shared" si="2"/>
        <v>0</v>
      </c>
      <c r="F19" s="71">
        <f t="shared" si="2"/>
        <v>223.93930879460524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39" t="s">
        <v>5</v>
      </c>
      <c r="D21" s="140"/>
      <c r="E21" s="143" t="s">
        <v>6</v>
      </c>
      <c r="F21" s="143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84</v>
      </c>
      <c r="C22" s="113">
        <v>0.002</v>
      </c>
      <c r="D22" s="14">
        <v>4.886</v>
      </c>
      <c r="E22" s="113">
        <f aca="true" t="shared" si="3" ref="E22:F24">C22*36.7437</f>
        <v>0.0734874</v>
      </c>
      <c r="F22" s="13">
        <f t="shared" si="3"/>
        <v>179.5297182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81</v>
      </c>
      <c r="C23" s="138">
        <v>0</v>
      </c>
      <c r="D23" s="14">
        <v>4.956</v>
      </c>
      <c r="E23" s="138">
        <f t="shared" si="3"/>
        <v>0</v>
      </c>
      <c r="F23" s="13">
        <f t="shared" si="3"/>
        <v>182.1017772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96</v>
      </c>
      <c r="C24" s="115">
        <v>0.002</v>
      </c>
      <c r="D24" s="75">
        <v>5.01</v>
      </c>
      <c r="E24" s="115">
        <f t="shared" si="3"/>
        <v>0.0734874</v>
      </c>
      <c r="F24" s="13">
        <f t="shared" si="3"/>
        <v>184.08593699999997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9"/>
      <c r="C25" s="113"/>
      <c r="D25" s="116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3" t="s">
        <v>9</v>
      </c>
      <c r="D26" s="143"/>
      <c r="E26" s="139" t="s">
        <v>10</v>
      </c>
      <c r="F26" s="140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93</v>
      </c>
      <c r="C27" s="114">
        <v>1</v>
      </c>
      <c r="D27" s="71">
        <v>176.25</v>
      </c>
      <c r="E27" s="114">
        <f aca="true" t="shared" si="4" ref="E27:F29">C27/$D$86</f>
        <v>1.0978153474585575</v>
      </c>
      <c r="F27" s="71">
        <f>D27/$D$86</f>
        <v>193.48995498957075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14">
        <v>0.84</v>
      </c>
      <c r="D28" s="13">
        <v>180</v>
      </c>
      <c r="E28" s="114">
        <f t="shared" si="4"/>
        <v>0.9221648918651882</v>
      </c>
      <c r="F28" s="71">
        <f t="shared" si="4"/>
        <v>197.60676254254034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94</v>
      </c>
      <c r="C29" s="114">
        <v>0.83</v>
      </c>
      <c r="D29" s="13">
        <v>182.5</v>
      </c>
      <c r="E29" s="114">
        <f>C29/$D$86</f>
        <v>0.9111867383906026</v>
      </c>
      <c r="F29" s="71">
        <f t="shared" si="4"/>
        <v>200.35130091118674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3" t="s">
        <v>12</v>
      </c>
      <c r="D31" s="143"/>
      <c r="E31" s="143" t="s">
        <v>10</v>
      </c>
      <c r="F31" s="143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28">
        <v>0.26</v>
      </c>
      <c r="D32" s="13">
        <v>386</v>
      </c>
      <c r="E32" s="128">
        <f>C32/$D$86</f>
        <v>0.28543199033922495</v>
      </c>
      <c r="F32" s="71">
        <f aca="true" t="shared" si="5" ref="E32:F34">D32/$D$86</f>
        <v>423.75672411900314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82</v>
      </c>
      <c r="C33" s="128">
        <v>0.13</v>
      </c>
      <c r="D33" s="13">
        <v>387</v>
      </c>
      <c r="E33" s="128">
        <f t="shared" si="5"/>
        <v>0.14271599516961248</v>
      </c>
      <c r="F33" s="71">
        <f>D33/$D$86</f>
        <v>424.85453946646174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92</v>
      </c>
      <c r="C34" s="128">
        <v>0.26</v>
      </c>
      <c r="D34" s="66">
        <v>384</v>
      </c>
      <c r="E34" s="128">
        <f t="shared" si="5"/>
        <v>0.28543199033922495</v>
      </c>
      <c r="F34" s="71">
        <f t="shared" si="5"/>
        <v>421.56109342408604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1" t="s">
        <v>5</v>
      </c>
      <c r="D36" s="142"/>
      <c r="E36" s="141" t="s">
        <v>6</v>
      </c>
      <c r="F36" s="142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84</v>
      </c>
      <c r="C37" s="115">
        <v>0.042</v>
      </c>
      <c r="D37" s="75">
        <v>2.87</v>
      </c>
      <c r="E37" s="115">
        <f aca="true" t="shared" si="6" ref="E37:F39">C37*58.0164</f>
        <v>2.4366888</v>
      </c>
      <c r="F37" s="71">
        <f t="shared" si="6"/>
        <v>166.507068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81</v>
      </c>
      <c r="C38" s="115">
        <v>0.036</v>
      </c>
      <c r="D38" s="75">
        <v>2.884</v>
      </c>
      <c r="E38" s="115">
        <f t="shared" si="6"/>
        <v>2.0885903999999997</v>
      </c>
      <c r="F38" s="71">
        <f t="shared" si="6"/>
        <v>167.3192976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96</v>
      </c>
      <c r="C39" s="115">
        <v>0.05</v>
      </c>
      <c r="D39" s="75">
        <v>2.89</v>
      </c>
      <c r="E39" s="115">
        <f t="shared" si="6"/>
        <v>2.90082</v>
      </c>
      <c r="F39" s="71">
        <f t="shared" si="6"/>
        <v>167.667396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9"/>
      <c r="C40" s="113"/>
      <c r="D40" s="7"/>
      <c r="E40" s="115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1" t="s">
        <v>5</v>
      </c>
      <c r="D41" s="142"/>
      <c r="E41" s="141" t="s">
        <v>6</v>
      </c>
      <c r="F41" s="14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85</v>
      </c>
      <c r="C42" s="113">
        <v>0.02</v>
      </c>
      <c r="D42" s="75">
        <v>9.1</v>
      </c>
      <c r="E42" s="113">
        <f>C42*36.7437</f>
        <v>0.7348739999999999</v>
      </c>
      <c r="F42" s="71">
        <f aca="true" t="shared" si="7" ref="E42:F44">D42*36.7437</f>
        <v>334.36767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89</v>
      </c>
      <c r="C43" s="113">
        <v>0.016</v>
      </c>
      <c r="D43" s="75">
        <v>9.256</v>
      </c>
      <c r="E43" s="113">
        <f t="shared" si="7"/>
        <v>0.5878992</v>
      </c>
      <c r="F43" s="71">
        <f t="shared" si="7"/>
        <v>340.0996872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81</v>
      </c>
      <c r="C44" s="113">
        <v>0.02</v>
      </c>
      <c r="D44" s="75">
        <v>9.364</v>
      </c>
      <c r="E44" s="113">
        <f t="shared" si="7"/>
        <v>0.7348739999999999</v>
      </c>
      <c r="F44" s="71">
        <f t="shared" si="7"/>
        <v>344.0680068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3" t="s">
        <v>73</v>
      </c>
      <c r="D46" s="143"/>
      <c r="E46" s="139" t="s">
        <v>6</v>
      </c>
      <c r="F46" s="140"/>
      <c r="G46" s="23"/>
      <c r="H46" s="23"/>
      <c r="I46" s="23"/>
      <c r="K46" s="23"/>
      <c r="L46" s="23"/>
      <c r="M46" s="23"/>
    </row>
    <row r="47" spans="2:13" s="6" customFormat="1" ht="15">
      <c r="B47" s="24" t="s">
        <v>98</v>
      </c>
      <c r="C47" s="127">
        <v>0</v>
      </c>
      <c r="D47" s="87" t="s">
        <v>72</v>
      </c>
      <c r="E47" s="13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99</v>
      </c>
      <c r="C48" s="127">
        <v>0</v>
      </c>
      <c r="D48" s="87" t="s">
        <v>72</v>
      </c>
      <c r="E48" s="130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27">
        <v>0</v>
      </c>
      <c r="D49" s="87" t="s">
        <v>72</v>
      </c>
      <c r="E49" s="130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1" t="s">
        <v>16</v>
      </c>
      <c r="D51" s="142"/>
      <c r="E51" s="141" t="s">
        <v>6</v>
      </c>
      <c r="F51" s="142"/>
      <c r="G51"/>
      <c r="H51"/>
      <c r="I51"/>
      <c r="J51" s="6"/>
    </row>
    <row r="52" spans="2:19" s="22" customFormat="1" ht="15">
      <c r="B52" s="24" t="s">
        <v>90</v>
      </c>
      <c r="C52" s="113">
        <v>2.3</v>
      </c>
      <c r="D52" s="76">
        <v>298</v>
      </c>
      <c r="E52" s="113">
        <f>C52*1.1023</f>
        <v>2.53529</v>
      </c>
      <c r="F52" s="76">
        <f aca="true" t="shared" si="8" ref="E52:F54">D52*1.1023</f>
        <v>328.4854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84</v>
      </c>
      <c r="C53" s="113">
        <v>2.7</v>
      </c>
      <c r="D53" s="76">
        <v>303.2</v>
      </c>
      <c r="E53" s="113">
        <f t="shared" si="8"/>
        <v>2.9762100000000005</v>
      </c>
      <c r="F53" s="76">
        <f t="shared" si="8"/>
        <v>334.21736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89</v>
      </c>
      <c r="C54" s="113">
        <v>2.8</v>
      </c>
      <c r="D54" s="76">
        <v>305</v>
      </c>
      <c r="E54" s="113">
        <f>C54*1.1023</f>
        <v>3.08644</v>
      </c>
      <c r="F54" s="76">
        <f t="shared" si="8"/>
        <v>336.2015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3"/>
      <c r="C55" s="131"/>
      <c r="D55" s="66"/>
      <c r="E55" s="12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1" t="s">
        <v>18</v>
      </c>
      <c r="D56" s="142"/>
      <c r="E56" s="141" t="s">
        <v>19</v>
      </c>
      <c r="F56" s="142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90</v>
      </c>
      <c r="C57" s="114">
        <v>0.74</v>
      </c>
      <c r="D57" s="71">
        <v>29.77</v>
      </c>
      <c r="E57" s="114">
        <f>C57/454*1000</f>
        <v>1.6299559471365639</v>
      </c>
      <c r="F57" s="71">
        <f aca="true" t="shared" si="9" ref="E57:F59">D57/454*1000</f>
        <v>65.57268722466961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84</v>
      </c>
      <c r="C58" s="114">
        <v>0.68</v>
      </c>
      <c r="D58" s="71">
        <v>30.15</v>
      </c>
      <c r="E58" s="114">
        <f t="shared" si="9"/>
        <v>1.497797356828194</v>
      </c>
      <c r="F58" s="71">
        <f t="shared" si="9"/>
        <v>66.40969162995594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89</v>
      </c>
      <c r="C59" s="114">
        <v>0.67</v>
      </c>
      <c r="D59" s="71">
        <v>30.07</v>
      </c>
      <c r="E59" s="114">
        <f t="shared" si="9"/>
        <v>1.4757709251101323</v>
      </c>
      <c r="F59" s="71">
        <f t="shared" si="9"/>
        <v>66.23348017621146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4"/>
      <c r="D60" s="69"/>
      <c r="E60" s="114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1" t="s">
        <v>21</v>
      </c>
      <c r="D61" s="142"/>
      <c r="E61" s="141" t="s">
        <v>6</v>
      </c>
      <c r="F61" s="142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85</v>
      </c>
      <c r="C62" s="138">
        <v>0</v>
      </c>
      <c r="D62" s="75">
        <v>11.715</v>
      </c>
      <c r="E62" s="138">
        <f aca="true" t="shared" si="10" ref="E62:F64">C62*22.026</f>
        <v>0</v>
      </c>
      <c r="F62" s="71">
        <f t="shared" si="10"/>
        <v>258.03459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89</v>
      </c>
      <c r="C63" s="138">
        <v>0</v>
      </c>
      <c r="D63" s="75">
        <v>11.985</v>
      </c>
      <c r="E63" s="138">
        <f t="shared" si="10"/>
        <v>0</v>
      </c>
      <c r="F63" s="71">
        <f t="shared" si="10"/>
        <v>263.98161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81</v>
      </c>
      <c r="C64" s="115">
        <v>0.005</v>
      </c>
      <c r="D64" s="75" t="s">
        <v>72</v>
      </c>
      <c r="E64" s="115">
        <f t="shared" si="10"/>
        <v>0.11013</v>
      </c>
      <c r="F64" s="71" t="s">
        <v>72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5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1" t="s">
        <v>77</v>
      </c>
      <c r="D66" s="142"/>
      <c r="E66" s="141" t="s">
        <v>23</v>
      </c>
      <c r="F66" s="142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79</v>
      </c>
      <c r="C67" s="138">
        <v>0</v>
      </c>
      <c r="D67" s="75">
        <v>1.482</v>
      </c>
      <c r="E67" s="138">
        <f aca="true" t="shared" si="11" ref="E67:F69">C67/3.785</f>
        <v>0</v>
      </c>
      <c r="F67" s="71">
        <f t="shared" si="11"/>
        <v>0.3915455746367239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85</v>
      </c>
      <c r="C68" s="115">
        <v>0.001</v>
      </c>
      <c r="D68" s="75">
        <v>1.415</v>
      </c>
      <c r="E68" s="115">
        <f t="shared" si="11"/>
        <v>0.0002642007926023778</v>
      </c>
      <c r="F68" s="71">
        <f t="shared" si="11"/>
        <v>0.37384412153236457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95</v>
      </c>
      <c r="C69" s="115">
        <v>0.001</v>
      </c>
      <c r="D69" s="75">
        <v>1.387</v>
      </c>
      <c r="E69" s="115">
        <f t="shared" si="11"/>
        <v>0.0002642007926023778</v>
      </c>
      <c r="F69" s="71">
        <f t="shared" si="11"/>
        <v>0.366446499339498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1" t="s">
        <v>25</v>
      </c>
      <c r="D71" s="142"/>
      <c r="E71" s="141" t="s">
        <v>26</v>
      </c>
      <c r="F71" s="142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79</v>
      </c>
      <c r="C72" s="160">
        <v>0.475</v>
      </c>
      <c r="D72" s="123">
        <v>1.0875</v>
      </c>
      <c r="E72" s="160">
        <f>C72/454*100</f>
        <v>0.10462555066079295</v>
      </c>
      <c r="F72" s="77">
        <f>D72/454*1000</f>
        <v>2.395374449339207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85</v>
      </c>
      <c r="C73" s="160">
        <v>0.7</v>
      </c>
      <c r="D73" s="123">
        <v>1.13</v>
      </c>
      <c r="E73" s="160">
        <f>C73/454*100</f>
        <v>0.1541850220264317</v>
      </c>
      <c r="F73" s="77">
        <f>D73/454*1000</f>
        <v>2.488986784140969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95</v>
      </c>
      <c r="C74" s="160">
        <v>0.35</v>
      </c>
      <c r="D74" s="123">
        <v>1.145</v>
      </c>
      <c r="E74" s="160">
        <f>C74/454*100</f>
        <v>0.07709251101321585</v>
      </c>
      <c r="F74" s="77">
        <f>D74/454*1000</f>
        <v>2.5220264317180616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6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49" t="s">
        <v>25</v>
      </c>
      <c r="D76" s="149"/>
      <c r="E76" s="141" t="s">
        <v>28</v>
      </c>
      <c r="F76" s="142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81</v>
      </c>
      <c r="C77" s="116">
        <v>0.0023</v>
      </c>
      <c r="D77" s="124">
        <v>0.1285</v>
      </c>
      <c r="E77" s="116">
        <f>C77/454*1000000</f>
        <v>5.066079295154185</v>
      </c>
      <c r="F77" s="71">
        <f>D77/454*1000000</f>
        <v>283.03964757709247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16">
        <v>0.0023</v>
      </c>
      <c r="D78" s="124" t="s">
        <v>72</v>
      </c>
      <c r="E78" s="116">
        <f>C78/454*1000000</f>
        <v>5.066079295154185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101</v>
      </c>
      <c r="C79" s="116">
        <v>0.0021</v>
      </c>
      <c r="D79" s="124" t="s">
        <v>72</v>
      </c>
      <c r="E79" s="116">
        <f>C79/454*1000000</f>
        <v>4.6255506607929515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6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2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35">
        <v>1.0978</v>
      </c>
      <c r="F85" s="135">
        <v>0.0094</v>
      </c>
      <c r="G85" s="135">
        <v>1.2335</v>
      </c>
      <c r="H85" s="135">
        <v>1.0046</v>
      </c>
      <c r="I85" s="135">
        <v>0.7501</v>
      </c>
      <c r="J85" s="135">
        <v>0.6756</v>
      </c>
      <c r="K85" s="135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5">
        <v>0.9109</v>
      </c>
      <c r="E86" s="135" t="s">
        <v>72</v>
      </c>
      <c r="F86" s="135">
        <v>0.0085</v>
      </c>
      <c r="G86" s="135">
        <v>1.1236</v>
      </c>
      <c r="H86" s="135">
        <v>0.9151</v>
      </c>
      <c r="I86" s="135">
        <v>0.6833</v>
      </c>
      <c r="J86" s="135">
        <v>0.6154</v>
      </c>
      <c r="K86" s="135">
        <v>0.1162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5">
        <v>106.77</v>
      </c>
      <c r="E87" s="135">
        <v>117.2121</v>
      </c>
      <c r="F87" s="135" t="s">
        <v>72</v>
      </c>
      <c r="G87" s="135">
        <v>131.7008</v>
      </c>
      <c r="H87" s="135">
        <v>107.2634</v>
      </c>
      <c r="I87" s="135">
        <v>80.0915</v>
      </c>
      <c r="J87" s="135">
        <v>72.1338</v>
      </c>
      <c r="K87" s="135">
        <v>13.6148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5">
        <v>0.8107</v>
      </c>
      <c r="E88" s="135">
        <v>0.89</v>
      </c>
      <c r="F88" s="135">
        <v>0.0076</v>
      </c>
      <c r="G88" s="135" t="s">
        <v>72</v>
      </c>
      <c r="H88" s="135">
        <v>0.8144</v>
      </c>
      <c r="I88" s="135">
        <v>0.6081</v>
      </c>
      <c r="J88" s="135">
        <v>0.5477</v>
      </c>
      <c r="K88" s="135">
        <v>0.1034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5">
        <v>0.9954</v>
      </c>
      <c r="E89" s="135">
        <v>1.0928</v>
      </c>
      <c r="F89" s="135">
        <v>0.0093</v>
      </c>
      <c r="G89" s="135">
        <v>1.2278</v>
      </c>
      <c r="H89" s="135" t="s">
        <v>72</v>
      </c>
      <c r="I89" s="135">
        <v>0.7467</v>
      </c>
      <c r="J89" s="135">
        <v>0.6725</v>
      </c>
      <c r="K89" s="135">
        <v>0.1269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5">
        <v>1.3331</v>
      </c>
      <c r="E90" s="135">
        <v>1.4635</v>
      </c>
      <c r="F90" s="135">
        <v>0.0125</v>
      </c>
      <c r="G90" s="135">
        <v>1.6444</v>
      </c>
      <c r="H90" s="135">
        <v>1.3393</v>
      </c>
      <c r="I90" s="135" t="s">
        <v>72</v>
      </c>
      <c r="J90" s="135">
        <v>0.9006</v>
      </c>
      <c r="K90" s="135">
        <v>0.17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5">
        <v>1.4802</v>
      </c>
      <c r="E91" s="135">
        <v>1.6249</v>
      </c>
      <c r="F91" s="135">
        <v>0.0139</v>
      </c>
      <c r="G91" s="135">
        <v>1.8258</v>
      </c>
      <c r="H91" s="135">
        <v>1.487</v>
      </c>
      <c r="I91" s="135">
        <v>1.1103</v>
      </c>
      <c r="J91" s="135" t="s">
        <v>72</v>
      </c>
      <c r="K91" s="135">
        <v>0.1887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5">
        <v>7.8422</v>
      </c>
      <c r="E92" s="135">
        <v>8.6092</v>
      </c>
      <c r="F92" s="135">
        <v>0.0735</v>
      </c>
      <c r="G92" s="135">
        <v>9.6734</v>
      </c>
      <c r="H92" s="135">
        <v>7.8784</v>
      </c>
      <c r="I92" s="135">
        <v>5.8827</v>
      </c>
      <c r="J92" s="135">
        <v>5.2982</v>
      </c>
      <c r="K92" s="135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7"/>
      <c r="H93" s="117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8"/>
      <c r="H94" s="118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0.9109127345600291</v>
      </c>
      <c r="F95" s="89"/>
      <c r="G95" s="119"/>
      <c r="H95" s="119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0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0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9"/>
      <c r="H98" s="119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9"/>
      <c r="H99" s="119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9"/>
      <c r="H100" s="119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1"/>
      <c r="H101" s="121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1"/>
      <c r="H102" s="121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7"/>
      <c r="H103" s="117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7"/>
      <c r="H104" s="117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7"/>
      <c r="H105" s="117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7"/>
      <c r="H106" s="117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7"/>
      <c r="H107" s="117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7"/>
      <c r="H108" s="117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7"/>
      <c r="H109" s="117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7"/>
      <c r="H110" s="117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7"/>
      <c r="H111" s="117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7"/>
      <c r="H112" s="117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7"/>
      <c r="H113" s="117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2" t="s">
        <v>54</v>
      </c>
      <c r="C114" s="152"/>
      <c r="D114" s="152"/>
      <c r="E114" s="152"/>
      <c r="F114" s="152"/>
      <c r="G114" s="117"/>
      <c r="H114" s="117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8" t="s">
        <v>55</v>
      </c>
      <c r="C115" s="148"/>
      <c r="D115" s="148"/>
      <c r="E115" s="148"/>
      <c r="F115" s="148"/>
      <c r="G115" s="117"/>
      <c r="H115" s="117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8" t="s">
        <v>56</v>
      </c>
      <c r="C116" s="148"/>
      <c r="D116" s="148"/>
      <c r="E116" s="148"/>
      <c r="F116" s="148"/>
      <c r="G116" s="117"/>
      <c r="H116" s="117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8" t="s">
        <v>57</v>
      </c>
      <c r="C117" s="148"/>
      <c r="D117" s="148"/>
      <c r="E117" s="148"/>
      <c r="F117" s="148"/>
      <c r="G117" s="117"/>
      <c r="H117" s="117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8" t="s">
        <v>58</v>
      </c>
      <c r="C118" s="148"/>
      <c r="D118" s="148"/>
      <c r="E118" s="148"/>
      <c r="F118" s="148"/>
      <c r="G118" s="117"/>
      <c r="H118" s="117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8" t="s">
        <v>59</v>
      </c>
      <c r="C119" s="148"/>
      <c r="D119" s="148"/>
      <c r="E119" s="148"/>
      <c r="F119" s="148"/>
      <c r="G119" s="117"/>
      <c r="H119" s="117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8" t="s">
        <v>60</v>
      </c>
      <c r="C120" s="148"/>
      <c r="D120" s="148"/>
      <c r="E120" s="148"/>
      <c r="F120" s="148"/>
      <c r="G120" s="117"/>
      <c r="H120" s="117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7" t="s">
        <v>61</v>
      </c>
      <c r="C121" s="147"/>
      <c r="D121" s="147"/>
      <c r="E121" s="147"/>
      <c r="F121" s="147"/>
      <c r="G121" s="117"/>
      <c r="H121" s="117"/>
    </row>
    <row r="122" spans="7:8" ht="15">
      <c r="G122" s="117"/>
      <c r="H122" s="117"/>
    </row>
    <row r="123" spans="2:8" ht="15.75">
      <c r="B123" s="32" t="s">
        <v>62</v>
      </c>
      <c r="C123" s="150"/>
      <c r="D123" s="159"/>
      <c r="E123" s="159"/>
      <c r="F123" s="151"/>
      <c r="G123" s="117"/>
      <c r="H123" s="117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17"/>
      <c r="H124" s="117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17"/>
      <c r="H125" s="117"/>
    </row>
    <row r="126" spans="2:8" ht="15" customHeight="1">
      <c r="B126" s="153" t="s">
        <v>69</v>
      </c>
      <c r="C126" s="155" t="s">
        <v>70</v>
      </c>
      <c r="D126" s="156"/>
      <c r="E126" s="155" t="s">
        <v>71</v>
      </c>
      <c r="F126" s="156"/>
      <c r="G126" s="117"/>
      <c r="H126" s="117"/>
    </row>
    <row r="127" spans="2:8" ht="15" customHeight="1">
      <c r="B127" s="154"/>
      <c r="C127" s="157"/>
      <c r="D127" s="158"/>
      <c r="E127" s="157"/>
      <c r="F127" s="158"/>
      <c r="G127" s="117"/>
      <c r="H127" s="117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2019-10-04T10:24:55Z</dcterms:modified>
  <cp:category/>
  <cp:version/>
  <cp:contentType/>
  <cp:contentStatus/>
</cp:coreProperties>
</file>