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<sst xmlns="http://schemas.openxmlformats.org/spreadsheetml/2006/main" count="164" uniqueCount="111">
  <si>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</si>
  <si>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</si>
  <si>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</si>
  <si>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</si>
  <si>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</si>
  <si>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</si>
  <si>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</si>
  <si>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</si>
  <si>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</si>
  <si>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</si>
  <si>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</si>
  <si>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</si>
  <si>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</si>
  <si>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</si>
  <si>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</si>
  <si>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</si>
  <si>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</si>
  <si>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</si>
  <si>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</si>
  <si>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</si>
  <si>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</si>
  <si>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</si>
  <si>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</si>
  <si>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</si>
  <si>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</si>
  <si>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</si>
  <si>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</si>
  <si>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</si>
  <si>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</si>
  <si>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</si>
  <si>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</si>
  <si>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</si>
  <si>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</si>
  <si>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</si>
  <si>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</si>
  <si>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</si>
  <si>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</si>
  <si>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</si>
  <si>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</si>
  <si>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</si>
  <si>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</si>
  <si>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</si>
  <si>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</si>
  <si>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</si>
  <si>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</si>
  <si>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</si>
  <si>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</si>
  <si>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</si>
  <si>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</si>
  <si>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</si>
  <si>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</si>
  <si>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</si>
  <si>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</si>
  <si>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</si>
  <si>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</si>
  <si>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</si>
  <si>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</si>
  <si>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</si>
  <si>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</si>
  <si>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</si>
  <si>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</si>
  <si>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</si>
  <si>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</si>
  <si>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</si>
  <si>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</si>
  <si>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</si>
  <si>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</si>
  <si>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</si>
  <si>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</si>
  <si>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</si>
  <si>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</si>
  <si>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</si>
  <si>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</si>
  <si>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</si>
  <si>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</si>
  <si>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</si>
  <si>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</si>
  <si>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</si>
  <si>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</si>
  <si>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</si>
  <si>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</si>
  <si>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</si>
  <si>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</si>
  <si>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</si>
  <si>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</si>
  <si>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</si>
  <si>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</si>
  <si>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</si>
  <si>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</si>
  <si>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</si>
  <si>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</si>
  <si>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</si>
  <si>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</si>
  <si>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</si>
  <si>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</si>
  <si>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</si>
  <si>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</si>
  <si>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</si>
  <si>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</si>
  <si>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</si>
  <si>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</si>
  <si>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</si>
  <si>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</si>
  <si>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</si>
  <si>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</si>
  <si>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</si>
  <si>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</si>
  <si>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</si>
  <si>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</si>
  <si>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</si>
  <si>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3 жовтня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</si>
</sst>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183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82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81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7" fillId="0" borderId="10" xfId="0" applyNumberFormat="1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181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83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 applyProtection="1">
      <alignment wrapText="1"/>
      <protection/>
    </xf>
    <xf numFmtId="185" fontId="29" fillId="0" borderId="0" xfId="0" applyNumberFormat="1" applyFont="1" applyAlignment="1">
      <alignment wrapText="1"/>
    </xf>
    <xf numFmtId="185" fontId="28" fillId="0" borderId="0" xfId="0" applyNumberFormat="1" applyFont="1" applyBorder="1" applyAlignment="1" applyProtection="1">
      <alignment wrapText="1"/>
      <protection/>
    </xf>
    <xf numFmtId="185" fontId="28" fillId="0" borderId="0" xfId="42" applyNumberFormat="1" applyAlignment="1" applyProtection="1">
      <alignment wrapText="1"/>
      <protection/>
    </xf>
    <xf numFmtId="185" fontId="28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4" fillId="0" borderId="0" xfId="0" applyNumberFormat="1" applyFont="1" applyBorder="1" applyAlignment="1">
      <alignment wrapText="1"/>
    </xf>
    <xf numFmtId="185" fontId="17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4" fillId="0" borderId="0" xfId="0" applyNumberFormat="1" applyFont="1" applyAlignment="1">
      <alignment wrapText="1"/>
    </xf>
    <xf numFmtId="185" fontId="15" fillId="35" borderId="0" xfId="0" applyNumberFormat="1" applyFont="1" applyFill="1" applyAlignment="1">
      <alignment horizontal="center" vertical="center" wrapText="1"/>
    </xf>
    <xf numFmtId="185" fontId="15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30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184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2" fontId="71" fillId="0" borderId="10" xfId="0" applyNumberFormat="1" applyFont="1" applyFill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110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60" t="s">
        <v>6</v>
      </c>
      <c r="F6" s="160"/>
      <c r="G6"/>
      <c r="H6"/>
      <c r="I6"/>
    </row>
    <row r="7" spans="2:6" s="6" customFormat="1" ht="15">
      <c r="B7" s="25" t="s">
        <v>94</v>
      </c>
      <c r="C7" s="124">
        <v>0.02</v>
      </c>
      <c r="D7" s="14">
        <v>3.49</v>
      </c>
      <c r="E7" s="124">
        <f aca="true" t="shared" si="0" ref="E7:F9">C7*39.3683</f>
        <v>0.787366</v>
      </c>
      <c r="F7" s="13">
        <f t="shared" si="0"/>
        <v>137.395367</v>
      </c>
    </row>
    <row r="8" spans="2:6" s="6" customFormat="1" ht="15">
      <c r="B8" s="25" t="s">
        <v>101</v>
      </c>
      <c r="C8" s="124">
        <v>0.02</v>
      </c>
      <c r="D8" s="14">
        <v>3.62</v>
      </c>
      <c r="E8" s="124">
        <f t="shared" si="0"/>
        <v>0.787366</v>
      </c>
      <c r="F8" s="13">
        <f t="shared" si="0"/>
        <v>142.513246</v>
      </c>
    </row>
    <row r="9" spans="2:17" s="6" customFormat="1" ht="15">
      <c r="B9" s="25" t="s">
        <v>108</v>
      </c>
      <c r="C9" s="124">
        <v>0.016</v>
      </c>
      <c r="D9" s="14">
        <v>3.712</v>
      </c>
      <c r="E9" s="124">
        <f t="shared" si="0"/>
        <v>0.6298928</v>
      </c>
      <c r="F9" s="13">
        <f>D9*39.3683</f>
        <v>146.1351296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7" t="s">
        <v>7</v>
      </c>
      <c r="D11" s="158"/>
      <c r="E11" s="157" t="s">
        <v>6</v>
      </c>
      <c r="F11" s="158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25">
        <v>0.32</v>
      </c>
      <c r="D12" s="13">
        <v>155.5</v>
      </c>
      <c r="E12" s="125">
        <f aca="true" t="shared" si="1" ref="E12:F14">C12/$D$86</f>
        <v>0.37660350712016005</v>
      </c>
      <c r="F12" s="73">
        <f t="shared" si="1"/>
        <v>183.00576674120276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95</v>
      </c>
      <c r="C13" s="125">
        <v>0.47</v>
      </c>
      <c r="D13" s="13">
        <v>160.5</v>
      </c>
      <c r="E13" s="125">
        <f t="shared" si="1"/>
        <v>0.5531364010827351</v>
      </c>
      <c r="F13" s="73">
        <f t="shared" si="1"/>
        <v>188.89019653995527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100</v>
      </c>
      <c r="C14" s="125">
        <v>0.31</v>
      </c>
      <c r="D14" s="13">
        <v>164</v>
      </c>
      <c r="E14" s="125">
        <f t="shared" si="1"/>
        <v>0.36483464752265504</v>
      </c>
      <c r="F14" s="73">
        <f t="shared" si="1"/>
        <v>193.00929739908202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60" t="s">
        <v>83</v>
      </c>
      <c r="D16" s="160"/>
      <c r="E16" s="157" t="s">
        <v>6</v>
      </c>
      <c r="F16" s="158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89</v>
      </c>
      <c r="C17" s="125">
        <v>600</v>
      </c>
      <c r="D17" s="91">
        <v>23500</v>
      </c>
      <c r="E17" s="125">
        <f aca="true" t="shared" si="2" ref="E17:F19">C17/$D$87</f>
        <v>5.327177483796502</v>
      </c>
      <c r="F17" s="73">
        <f t="shared" si="2"/>
        <v>208.64778478202967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96</v>
      </c>
      <c r="C18" s="125">
        <v>270</v>
      </c>
      <c r="D18" s="91">
        <v>21630</v>
      </c>
      <c r="E18" s="125">
        <f t="shared" si="2"/>
        <v>2.397229867708426</v>
      </c>
      <c r="F18" s="73">
        <f t="shared" si="2"/>
        <v>192.0447482908639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105</v>
      </c>
      <c r="C19" s="125">
        <v>150</v>
      </c>
      <c r="D19" s="91">
        <v>21560</v>
      </c>
      <c r="E19" s="125">
        <f t="shared" si="2"/>
        <v>1.3317943709491256</v>
      </c>
      <c r="F19" s="73">
        <f t="shared" si="2"/>
        <v>191.42324425108765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57" t="s">
        <v>5</v>
      </c>
      <c r="D21" s="158"/>
      <c r="E21" s="160" t="s">
        <v>6</v>
      </c>
      <c r="F21" s="160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94</v>
      </c>
      <c r="C22" s="128">
        <v>0.032</v>
      </c>
      <c r="D22" s="14">
        <v>4.48</v>
      </c>
      <c r="E22" s="128">
        <f aca="true" t="shared" si="3" ref="E22:F24">C22*36.7437</f>
        <v>1.1757984</v>
      </c>
      <c r="F22" s="13">
        <f t="shared" si="3"/>
        <v>164.611776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101</v>
      </c>
      <c r="C23" s="128">
        <v>0.022</v>
      </c>
      <c r="D23" s="14">
        <v>4.654</v>
      </c>
      <c r="E23" s="128">
        <f t="shared" si="3"/>
        <v>0.8083613999999999</v>
      </c>
      <c r="F23" s="13">
        <f t="shared" si="3"/>
        <v>171.00517979999998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108</v>
      </c>
      <c r="C24" s="128">
        <v>0.016</v>
      </c>
      <c r="D24" s="95">
        <v>4.782</v>
      </c>
      <c r="E24" s="128">
        <f t="shared" si="3"/>
        <v>0.5878992</v>
      </c>
      <c r="F24" s="13">
        <f t="shared" si="3"/>
        <v>175.7083734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33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60" t="s">
        <v>9</v>
      </c>
      <c r="D26" s="160"/>
      <c r="E26" s="157" t="s">
        <v>10</v>
      </c>
      <c r="F26" s="158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88</v>
      </c>
      <c r="C27" s="127">
        <v>0.91</v>
      </c>
      <c r="D27" s="73">
        <v>167</v>
      </c>
      <c r="E27" s="127">
        <f aca="true" t="shared" si="4" ref="E27:F29">C27/$D$86</f>
        <v>1.070966223372955</v>
      </c>
      <c r="F27" s="73">
        <f t="shared" si="4"/>
        <v>196.53995527833354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100</v>
      </c>
      <c r="C28" s="127">
        <v>0.88</v>
      </c>
      <c r="D28" s="13">
        <v>172.5</v>
      </c>
      <c r="E28" s="127">
        <f t="shared" si="4"/>
        <v>1.0356596445804402</v>
      </c>
      <c r="F28" s="73">
        <f t="shared" si="4"/>
        <v>203.01282805696127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104</v>
      </c>
      <c r="C29" s="127">
        <v>0.86</v>
      </c>
      <c r="D29" s="13">
        <v>176</v>
      </c>
      <c r="E29" s="127">
        <f>C29/$D$86</f>
        <v>1.01212192538543</v>
      </c>
      <c r="F29" s="73">
        <f t="shared" si="4"/>
        <v>207.13192891608801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42">
        <v>0</v>
      </c>
      <c r="D32" s="13">
        <v>366.75</v>
      </c>
      <c r="E32" s="142">
        <f aca="true" t="shared" si="5" ref="E32:F34">C32/$D$86</f>
        <v>0</v>
      </c>
      <c r="F32" s="73">
        <f t="shared" si="5"/>
        <v>431.62292573849595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92</v>
      </c>
      <c r="C33" s="127">
        <v>0.07</v>
      </c>
      <c r="D33" s="13">
        <v>369.25</v>
      </c>
      <c r="E33" s="127">
        <f t="shared" si="5"/>
        <v>0.08238201718253502</v>
      </c>
      <c r="F33" s="73">
        <f t="shared" si="5"/>
        <v>434.56514063787216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104</v>
      </c>
      <c r="C34" s="125">
        <v>0.07</v>
      </c>
      <c r="D34" s="68">
        <v>369.75</v>
      </c>
      <c r="E34" s="125">
        <f t="shared" si="5"/>
        <v>0.08238201718253502</v>
      </c>
      <c r="F34" s="73">
        <f t="shared" si="5"/>
        <v>435.1535836177474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94</v>
      </c>
      <c r="C37" s="124">
        <v>0.012</v>
      </c>
      <c r="D37" s="77">
        <v>2.504</v>
      </c>
      <c r="E37" s="124">
        <f aca="true" t="shared" si="6" ref="E37:F39">C37*58.0164</f>
        <v>0.6961968</v>
      </c>
      <c r="F37" s="73">
        <f t="shared" si="6"/>
        <v>145.2730656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102</v>
      </c>
      <c r="C38" s="124">
        <v>0.01</v>
      </c>
      <c r="D38" s="77">
        <v>2.552</v>
      </c>
      <c r="E38" s="124">
        <f t="shared" si="6"/>
        <v>0.580164</v>
      </c>
      <c r="F38" s="73">
        <f t="shared" si="6"/>
        <v>148.0578528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108</v>
      </c>
      <c r="C39" s="124">
        <v>0.006</v>
      </c>
      <c r="D39" s="77">
        <v>2.544</v>
      </c>
      <c r="E39" s="124">
        <f t="shared" si="6"/>
        <v>0.3480984</v>
      </c>
      <c r="F39" s="73">
        <f t="shared" si="6"/>
        <v>147.5937216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103</v>
      </c>
      <c r="C42" s="124">
        <v>0.02</v>
      </c>
      <c r="D42" s="77">
        <v>9.552</v>
      </c>
      <c r="E42" s="124">
        <f aca="true" t="shared" si="7" ref="E42:F44">C42*36.7437</f>
        <v>0.7348739999999999</v>
      </c>
      <c r="F42" s="73">
        <f t="shared" si="7"/>
        <v>350.97582239999997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107</v>
      </c>
      <c r="C43" s="124">
        <v>0.016</v>
      </c>
      <c r="D43" s="77">
        <v>9.664</v>
      </c>
      <c r="E43" s="124">
        <f t="shared" si="7"/>
        <v>0.5878992</v>
      </c>
      <c r="F43" s="73">
        <f t="shared" si="7"/>
        <v>355.09111679999995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102</v>
      </c>
      <c r="C44" s="124">
        <v>0.014</v>
      </c>
      <c r="D44" s="77">
        <v>9.76</v>
      </c>
      <c r="E44" s="124">
        <f t="shared" si="7"/>
        <v>0.5144118</v>
      </c>
      <c r="F44" s="73">
        <f t="shared" si="7"/>
        <v>358.61851199999995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57" t="s">
        <v>6</v>
      </c>
      <c r="F46" s="158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4">
        <v>0</v>
      </c>
      <c r="D47" s="92" t="s">
        <v>81</v>
      </c>
      <c r="E47" s="124">
        <f aca="true" t="shared" si="8" ref="E47:F49"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4">
        <v>50</v>
      </c>
      <c r="D48" s="92">
        <v>47800</v>
      </c>
      <c r="E48" s="124">
        <f t="shared" si="8"/>
        <v>0.4439314569830418</v>
      </c>
      <c r="F48" s="73">
        <f t="shared" si="8"/>
        <v>424.398472875788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3">
        <v>50</v>
      </c>
      <c r="D49" s="92">
        <v>47050</v>
      </c>
      <c r="E49" s="128">
        <f t="shared" si="8"/>
        <v>0.4439314569830418</v>
      </c>
      <c r="F49" s="73">
        <f t="shared" si="8"/>
        <v>417.7395010210424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99</v>
      </c>
      <c r="C52" s="124">
        <v>1.8</v>
      </c>
      <c r="D52" s="78">
        <v>307.8</v>
      </c>
      <c r="E52" s="124">
        <f aca="true" t="shared" si="9" ref="E52:F54">C52*1.1023</f>
        <v>1.9841400000000002</v>
      </c>
      <c r="F52" s="78">
        <f t="shared" si="9"/>
        <v>339.28794000000005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94</v>
      </c>
      <c r="C53" s="124">
        <v>2.1</v>
      </c>
      <c r="D53" s="78">
        <v>312.1</v>
      </c>
      <c r="E53" s="124">
        <f t="shared" si="9"/>
        <v>2.31483</v>
      </c>
      <c r="F53" s="78">
        <f t="shared" si="9"/>
        <v>344.02783000000005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107</v>
      </c>
      <c r="C54" s="124">
        <v>2.2</v>
      </c>
      <c r="D54" s="110">
        <v>314.1</v>
      </c>
      <c r="E54" s="124">
        <f t="shared" si="9"/>
        <v>2.42506</v>
      </c>
      <c r="F54" s="78">
        <f t="shared" si="9"/>
        <v>346.23243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99</v>
      </c>
      <c r="C57" s="127">
        <v>0.23</v>
      </c>
      <c r="D57" s="73">
        <v>32.49</v>
      </c>
      <c r="E57" s="127">
        <f aca="true" t="shared" si="10" ref="E57:F59">C57/454*1000</f>
        <v>0.5066079295154184</v>
      </c>
      <c r="F57" s="73">
        <f t="shared" si="10"/>
        <v>71.56387665198238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94</v>
      </c>
      <c r="C58" s="127">
        <v>0.23</v>
      </c>
      <c r="D58" s="73">
        <v>32.75</v>
      </c>
      <c r="E58" s="127">
        <f t="shared" si="10"/>
        <v>0.5066079295154184</v>
      </c>
      <c r="F58" s="73">
        <f t="shared" si="10"/>
        <v>72.13656387665199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107</v>
      </c>
      <c r="C59" s="127">
        <v>0.23</v>
      </c>
      <c r="D59" s="73">
        <v>32.91</v>
      </c>
      <c r="E59" s="127">
        <f t="shared" si="10"/>
        <v>0.5066079295154184</v>
      </c>
      <c r="F59" s="73">
        <f t="shared" si="10"/>
        <v>72.48898678414096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93</v>
      </c>
      <c r="C62" s="124">
        <v>0.005</v>
      </c>
      <c r="D62" s="77">
        <v>12.015</v>
      </c>
      <c r="E62" s="124">
        <f aca="true" t="shared" si="11" ref="E62:F64">C62*22.026</f>
        <v>0.11013</v>
      </c>
      <c r="F62" s="73">
        <f t="shared" si="11"/>
        <v>264.64239000000003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94</v>
      </c>
      <c r="C63" s="124">
        <v>0.005</v>
      </c>
      <c r="D63" s="77">
        <v>12.28</v>
      </c>
      <c r="E63" s="124">
        <f t="shared" si="11"/>
        <v>0.11013</v>
      </c>
      <c r="F63" s="73">
        <f t="shared" si="11"/>
        <v>270.47927999999996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101</v>
      </c>
      <c r="C64" s="133">
        <v>0</v>
      </c>
      <c r="D64" s="77" t="s">
        <v>81</v>
      </c>
      <c r="E64" s="133">
        <f t="shared" si="11"/>
        <v>0</v>
      </c>
      <c r="F64" s="73" t="s">
        <v>81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99</v>
      </c>
      <c r="C67" s="133">
        <v>0</v>
      </c>
      <c r="D67" s="77">
        <v>1.48</v>
      </c>
      <c r="E67" s="133">
        <f aca="true" t="shared" si="12" ref="E67:F69">C67/3.785</f>
        <v>0</v>
      </c>
      <c r="F67" s="73">
        <f t="shared" si="12"/>
        <v>0.3910171730515191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93</v>
      </c>
      <c r="C68" s="124">
        <v>0.01</v>
      </c>
      <c r="D68" s="77">
        <v>1.453</v>
      </c>
      <c r="E68" s="124">
        <f t="shared" si="12"/>
        <v>0.002642007926023778</v>
      </c>
      <c r="F68" s="73">
        <f t="shared" si="12"/>
        <v>0.38388375165125493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94</v>
      </c>
      <c r="C69" s="124">
        <v>0.01</v>
      </c>
      <c r="D69" s="77">
        <v>1.434</v>
      </c>
      <c r="E69" s="124">
        <f t="shared" si="12"/>
        <v>0.002642007926023778</v>
      </c>
      <c r="F69" s="73">
        <f t="shared" si="12"/>
        <v>0.3788639365918097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4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87</v>
      </c>
      <c r="C72" s="140">
        <v>0.00475</v>
      </c>
      <c r="D72" s="80">
        <v>0.85725</v>
      </c>
      <c r="E72" s="140">
        <f>C72/454*100</f>
        <v>0.0010462555066079295</v>
      </c>
      <c r="F72" s="79">
        <f>D72/454*1000</f>
        <v>1.8882158590308369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99</v>
      </c>
      <c r="C73" s="166">
        <v>0.0025</v>
      </c>
      <c r="D73" s="80">
        <v>0.841</v>
      </c>
      <c r="E73" s="166">
        <f>C73/454*100</f>
        <v>0.0005506607929515419</v>
      </c>
      <c r="F73" s="79">
        <f>D73/454*1000</f>
        <v>1.8524229074889869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93</v>
      </c>
      <c r="C74" s="166">
        <v>0.0015</v>
      </c>
      <c r="D74" s="80">
        <v>0.8475</v>
      </c>
      <c r="E74" s="166">
        <f>C74/454*100</f>
        <v>0.0003303964757709251</v>
      </c>
      <c r="F74" s="79">
        <f>D74/454*1000</f>
        <v>1.866740088105727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0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2" t="s">
        <v>26</v>
      </c>
      <c r="D76" s="162"/>
      <c r="E76" s="155" t="s">
        <v>29</v>
      </c>
      <c r="F76" s="156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91</v>
      </c>
      <c r="C77" s="167">
        <v>0.0027</v>
      </c>
      <c r="D77" s="129">
        <v>0.1405</v>
      </c>
      <c r="E77" s="167">
        <f aca="true" t="shared" si="13" ref="E77:F79">C77/454*1000000</f>
        <v>5.947136563876652</v>
      </c>
      <c r="F77" s="73">
        <f t="shared" si="13"/>
        <v>309.47136563876654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98</v>
      </c>
      <c r="C78" s="167">
        <v>0.0027</v>
      </c>
      <c r="D78" s="96">
        <v>0.1425</v>
      </c>
      <c r="E78" s="167">
        <f t="shared" si="13"/>
        <v>5.947136563876652</v>
      </c>
      <c r="F78" s="73">
        <f t="shared" si="13"/>
        <v>313.8766519823788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109</v>
      </c>
      <c r="C79" s="167">
        <v>0.0029</v>
      </c>
      <c r="D79" s="129" t="s">
        <v>81</v>
      </c>
      <c r="E79" s="167">
        <f t="shared" si="13"/>
        <v>6.387665198237885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1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39" t="s">
        <v>81</v>
      </c>
      <c r="E85" s="122">
        <v>1.1769</v>
      </c>
      <c r="F85" s="122">
        <v>0.0089</v>
      </c>
      <c r="G85" s="122">
        <v>1.3267</v>
      </c>
      <c r="H85" s="122">
        <v>1.0285</v>
      </c>
      <c r="I85" s="122">
        <v>0.8019</v>
      </c>
      <c r="J85" s="122">
        <v>0.786</v>
      </c>
      <c r="K85" s="122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0.8497</v>
      </c>
      <c r="E86" s="123" t="s">
        <v>81</v>
      </c>
      <c r="F86" s="123">
        <v>0.0075</v>
      </c>
      <c r="G86" s="123">
        <v>1.1273</v>
      </c>
      <c r="H86" s="123">
        <v>0.8739</v>
      </c>
      <c r="I86" s="123">
        <v>0.6814</v>
      </c>
      <c r="J86" s="123">
        <v>0.6679</v>
      </c>
      <c r="K86" s="123">
        <v>0.1088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112.63</v>
      </c>
      <c r="E87" s="122">
        <v>132.5542</v>
      </c>
      <c r="F87" s="122" t="s">
        <v>81</v>
      </c>
      <c r="G87" s="122">
        <v>149.4262</v>
      </c>
      <c r="H87" s="122">
        <v>115.8387</v>
      </c>
      <c r="I87" s="122">
        <v>90.3208</v>
      </c>
      <c r="J87" s="122">
        <v>88.5272</v>
      </c>
      <c r="K87" s="122">
        <v>14.4224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0.7537</v>
      </c>
      <c r="E88" s="123">
        <v>0.8871</v>
      </c>
      <c r="F88" s="123">
        <v>0.0067</v>
      </c>
      <c r="G88" s="123" t="s">
        <v>81</v>
      </c>
      <c r="H88" s="123">
        <v>0.7752</v>
      </c>
      <c r="I88" s="123">
        <v>0.6045</v>
      </c>
      <c r="J88" s="123">
        <v>0.5924</v>
      </c>
      <c r="K88" s="123">
        <v>0.0965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0.9723</v>
      </c>
      <c r="E89" s="122">
        <v>1.1443</v>
      </c>
      <c r="F89" s="122">
        <v>0.0086</v>
      </c>
      <c r="G89" s="122">
        <v>1.29</v>
      </c>
      <c r="H89" s="122" t="s">
        <v>81</v>
      </c>
      <c r="I89" s="122">
        <v>0.7797</v>
      </c>
      <c r="J89" s="122">
        <v>0.7642</v>
      </c>
      <c r="K89" s="122">
        <v>0.1245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1.247</v>
      </c>
      <c r="E90" s="123">
        <v>1.4676</v>
      </c>
      <c r="F90" s="123">
        <v>0.0111</v>
      </c>
      <c r="G90" s="123">
        <v>1.6544</v>
      </c>
      <c r="H90" s="123">
        <v>1.2825</v>
      </c>
      <c r="I90" s="123" t="s">
        <v>81</v>
      </c>
      <c r="J90" s="123">
        <v>0.9801</v>
      </c>
      <c r="K90" s="123">
        <v>0.1597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1.2723</v>
      </c>
      <c r="E91" s="122">
        <v>1.4973</v>
      </c>
      <c r="F91" s="122">
        <v>0.0113</v>
      </c>
      <c r="G91" s="122">
        <v>1.6879</v>
      </c>
      <c r="H91" s="122">
        <v>1.3085</v>
      </c>
      <c r="I91" s="122">
        <v>1.0203</v>
      </c>
      <c r="J91" s="122" t="s">
        <v>81</v>
      </c>
      <c r="K91" s="122">
        <v>0.1629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7.8094</v>
      </c>
      <c r="E92" s="123">
        <v>9.1909</v>
      </c>
      <c r="F92" s="123">
        <v>0.0693</v>
      </c>
      <c r="G92" s="123">
        <v>10.3607</v>
      </c>
      <c r="H92" s="123">
        <v>8.0319</v>
      </c>
      <c r="I92" s="123">
        <v>6.2626</v>
      </c>
      <c r="J92" s="123">
        <v>6.1382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4"/>
      <c r="H93" s="134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5"/>
      <c r="H94" s="135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6"/>
      <c r="H95" s="136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7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7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6"/>
      <c r="H98" s="136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6"/>
      <c r="H99" s="136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6"/>
      <c r="H100" s="136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8"/>
      <c r="H101" s="138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8"/>
      <c r="H102" s="138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4"/>
      <c r="H103" s="134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4"/>
      <c r="H104" s="134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4"/>
      <c r="H105" s="134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4"/>
      <c r="H106" s="134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4"/>
      <c r="H107" s="134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4"/>
      <c r="H108" s="134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4"/>
      <c r="H109" s="134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4"/>
      <c r="H110" s="134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4"/>
      <c r="H111" s="134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4"/>
      <c r="H112" s="134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4"/>
      <c r="H113" s="134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9" t="s">
        <v>63</v>
      </c>
      <c r="C114" s="159"/>
      <c r="D114" s="159"/>
      <c r="E114" s="159"/>
      <c r="F114" s="159"/>
      <c r="G114" s="134"/>
      <c r="H114" s="134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5" t="s">
        <v>64</v>
      </c>
      <c r="C115" s="145"/>
      <c r="D115" s="145"/>
      <c r="E115" s="145"/>
      <c r="F115" s="145"/>
      <c r="G115" s="134"/>
      <c r="H115" s="134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5" t="s">
        <v>65</v>
      </c>
      <c r="C116" s="145"/>
      <c r="D116" s="145"/>
      <c r="E116" s="145"/>
      <c r="F116" s="145"/>
      <c r="G116" s="134"/>
      <c r="H116" s="134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5" t="s">
        <v>66</v>
      </c>
      <c r="C117" s="145"/>
      <c r="D117" s="145"/>
      <c r="E117" s="145"/>
      <c r="F117" s="145"/>
      <c r="G117" s="134"/>
      <c r="H117" s="134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5" t="s">
        <v>67</v>
      </c>
      <c r="C118" s="145"/>
      <c r="D118" s="145"/>
      <c r="E118" s="145"/>
      <c r="F118" s="145"/>
      <c r="G118" s="134"/>
      <c r="H118" s="134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5" t="s">
        <v>68</v>
      </c>
      <c r="C119" s="145"/>
      <c r="D119" s="145"/>
      <c r="E119" s="145"/>
      <c r="F119" s="145"/>
      <c r="G119" s="134"/>
      <c r="H119" s="134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5" t="s">
        <v>69</v>
      </c>
      <c r="C120" s="145"/>
      <c r="D120" s="145"/>
      <c r="E120" s="145"/>
      <c r="F120" s="145"/>
      <c r="G120" s="134"/>
      <c r="H120" s="134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1" t="s">
        <v>70</v>
      </c>
      <c r="C121" s="161"/>
      <c r="D121" s="161"/>
      <c r="E121" s="161"/>
      <c r="F121" s="161"/>
      <c r="G121" s="134"/>
      <c r="H121" s="134"/>
    </row>
    <row r="122" spans="7:8" ht="15">
      <c r="G122" s="134"/>
      <c r="H122" s="134"/>
    </row>
    <row r="123" spans="2:8" ht="15.75">
      <c r="B123" s="34" t="s">
        <v>71</v>
      </c>
      <c r="C123" s="152"/>
      <c r="D123" s="154"/>
      <c r="E123" s="154"/>
      <c r="F123" s="153"/>
      <c r="G123" s="134"/>
      <c r="H123" s="134"/>
    </row>
    <row r="124" spans="2:8" ht="30.75" customHeight="1">
      <c r="B124" s="34" t="s">
        <v>72</v>
      </c>
      <c r="C124" s="152" t="s">
        <v>73</v>
      </c>
      <c r="D124" s="153"/>
      <c r="E124" s="152" t="s">
        <v>74</v>
      </c>
      <c r="F124" s="153"/>
      <c r="G124" s="134"/>
      <c r="H124" s="134"/>
    </row>
    <row r="125" spans="2:8" ht="30.75" customHeight="1">
      <c r="B125" s="34" t="s">
        <v>75</v>
      </c>
      <c r="C125" s="152" t="s">
        <v>76</v>
      </c>
      <c r="D125" s="153"/>
      <c r="E125" s="152" t="s">
        <v>77</v>
      </c>
      <c r="F125" s="153"/>
      <c r="G125" s="134"/>
      <c r="H125" s="134"/>
    </row>
    <row r="126" spans="2:8" ht="15" customHeight="1">
      <c r="B126" s="146" t="s">
        <v>78</v>
      </c>
      <c r="C126" s="148" t="s">
        <v>79</v>
      </c>
      <c r="D126" s="149"/>
      <c r="E126" s="148" t="s">
        <v>80</v>
      </c>
      <c r="F126" s="149"/>
      <c r="G126" s="134"/>
      <c r="H126" s="134"/>
    </row>
    <row r="127" spans="2:8" ht="15" customHeight="1">
      <c r="B127" s="147"/>
      <c r="C127" s="150"/>
      <c r="D127" s="151"/>
      <c r="E127" s="150"/>
      <c r="F127" s="151"/>
      <c r="G127" s="134"/>
      <c r="H127" s="134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2017-10-04T05:41:11Z</dcterms:modified>
  <cp:category/>
  <cp:version/>
  <cp:contentType/>
  <cp:contentStatus/>
</cp:coreProperties>
</file>