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<sst xmlns="http://schemas.openxmlformats.org/spreadsheetml/2006/main" count="354" uniqueCount="131">
  <si>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</si>
  <si>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</si>
  <si>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</si>
  <si>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</si>
  <si>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</si>
  <si>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</si>
  <si>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</si>
  <si>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</si>
  <si>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</si>
  <si>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</si>
  <si>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</si>
  <si>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</si>
  <si>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</si>
  <si>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</si>
  <si>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</si>
  <si>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</si>
  <si>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</si>
  <si>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</si>
  <si>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</si>
  <si>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</si>
  <si>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</si>
  <si>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</si>
  <si>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</si>
  <si>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</si>
  <si>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</si>
  <si>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</si>
  <si>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</si>
  <si>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</si>
  <si>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</si>
  <si>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</si>
  <si>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</si>
  <si>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</si>
  <si>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</si>
  <si>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</si>
  <si>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</si>
  <si>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</si>
  <si>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</si>
  <si>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</si>
  <si>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</si>
  <si>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</si>
  <si>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</si>
  <si>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</si>
  <si>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</si>
  <si>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</si>
  <si>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</si>
  <si>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</si>
  <si>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</si>
  <si>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</si>
  <si>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</si>
  <si>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</si>
  <si>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</si>
  <si>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</si>
  <si>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</si>
  <si>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</si>
  <si>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</si>
  <si>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</si>
  <si>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</si>
  <si>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</si>
  <si>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</si>
  <si>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</si>
  <si>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</si>
  <si>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</si>
  <si>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</si>
  <si>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</si>
  <si>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</si>
  <si>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</si>
  <si>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</si>
  <si>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</si>
  <si>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</si>
  <si>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</si>
  <si>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</si>
  <si>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</si>
  <si>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</si>
  <si>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</si>
  <si>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</si>
  <si>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</si>
  <si>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</si>
  <si>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</si>
  <si>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</si>
  <si>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</si>
  <si>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</si>
  <si>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</si>
  <si>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</si>
  <si>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</si>
  <si>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</si>
  <si>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</si>
  <si>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</si>
  <si>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</si>
  <si>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</si>
  <si>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</si>
  <si>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</si>
  <si>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</si>
  <si>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</si>
  <si>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</si>
  <si>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</si>
  <si>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</si>
  <si>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</si>
  <si>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</si>
  <si>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</si>
  <si>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</si>
  <si>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</si>
  <si>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</si>
  <si>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</si>
  <si>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</si>
  <si>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</si>
  <si>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</si>
  <si>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</si>
  <si>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</si>
  <si>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-Серпень'21 (€/МT)</t>
  </si>
  <si>
    <t>CME - Вересень'21</t>
  </si>
  <si>
    <t>CME - Грудень'21</t>
  </si>
  <si>
    <t>CME - Березень'22</t>
  </si>
  <si>
    <t>Euronext -Листопад'21 (€/МT)</t>
  </si>
  <si>
    <t>Euronext -Січень'22 (€/МT)</t>
  </si>
  <si>
    <t>CME - Берень'22</t>
  </si>
  <si>
    <t>Euronext - Грудень '21 (€/МT)</t>
  </si>
  <si>
    <t>Euronext - Вересень '21 (€/МT)</t>
  </si>
  <si>
    <t>Euronext - Березень '22 (€/МT)</t>
  </si>
  <si>
    <t>Euronext -Лютий'22 (€/МT)</t>
  </si>
  <si>
    <t>Euronext -Травень'22 (€/МT)</t>
  </si>
  <si>
    <t>CME -Серпень'21</t>
  </si>
  <si>
    <t>CME -Вересень'21</t>
  </si>
  <si>
    <t>CME - Листопад'21</t>
  </si>
  <si>
    <t>CME - Серпень'21</t>
  </si>
  <si>
    <t>CME -Жовтень'21</t>
  </si>
  <si>
    <t>CME - Жовтень'21</t>
  </si>
  <si>
    <t>CME - Січень'22</t>
  </si>
  <si>
    <t>CME -Липень'21</t>
  </si>
  <si>
    <t>CME -Березень'22</t>
  </si>
  <si>
    <t>CME -Травень'22</t>
  </si>
  <si>
    <t>03 вересня 2021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</si>
</sst>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9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1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92D050"/>
      <name val="Verdana"/>
      <family val="2"/>
    </font>
    <font>
      <sz val="12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200" fontId="81" fillId="0" borderId="10" xfId="0" applyNumberFormat="1" applyFont="1" applyFill="1" applyBorder="1" applyAlignment="1">
      <alignment horizontal="center" vertical="top" wrapText="1"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00" fontId="88" fillId="0" borderId="10" xfId="0" applyNumberFormat="1" applyFont="1" applyFill="1" applyBorder="1" applyAlignment="1">
      <alignment horizontal="center" vertical="top" wrapText="1"/>
    </xf>
    <xf numFmtId="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202" fontId="88" fillId="0" borderId="10" xfId="0" applyNumberFormat="1" applyFont="1" applyFill="1" applyBorder="1" applyAlignment="1">
      <alignment horizontal="center" vertical="top" wrapText="1"/>
    </xf>
    <xf numFmtId="198" fontId="8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8" fontId="81" fillId="0" borderId="10" xfId="0" applyNumberFormat="1" applyFont="1" applyFill="1" applyBorder="1" applyAlignment="1" quotePrefix="1">
      <alignment horizontal="center" vertical="top" wrapText="1"/>
    </xf>
    <xf numFmtId="200" fontId="8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4">
      <selection activeCell="K94" sqref="K94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90" t="s">
        <v>130</v>
      </c>
      <c r="D4" s="191"/>
      <c r="E4" s="191"/>
      <c r="F4" s="192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5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3">
        <v>0.82</v>
      </c>
      <c r="D7" s="13">
        <v>5.082</v>
      </c>
      <c r="E7" s="123">
        <f aca="true" t="shared" si="0" ref="E7:F9">C7*39.3683</f>
        <v>32.282005999999996</v>
      </c>
      <c r="F7" s="12">
        <f t="shared" si="0"/>
        <v>200.06970059999998</v>
      </c>
    </row>
    <row r="8" spans="2:6" s="5" customFormat="1" ht="15">
      <c r="B8" s="23" t="s">
        <v>110</v>
      </c>
      <c r="C8" s="123">
        <v>0.14</v>
      </c>
      <c r="D8" s="13">
        <v>5.24</v>
      </c>
      <c r="E8" s="123">
        <f t="shared" si="0"/>
        <v>5.5115620000000005</v>
      </c>
      <c r="F8" s="12">
        <f t="shared" si="0"/>
        <v>206.289892</v>
      </c>
    </row>
    <row r="9" spans="2:17" s="5" customFormat="1" ht="15">
      <c r="B9" s="23" t="s">
        <v>111</v>
      </c>
      <c r="C9" s="123">
        <v>0.06</v>
      </c>
      <c r="D9" s="13">
        <v>5.332</v>
      </c>
      <c r="E9" s="123">
        <f t="shared" si="0"/>
        <v>2.3620979999999996</v>
      </c>
      <c r="F9" s="12">
        <f t="shared" si="0"/>
        <v>209.91177559999997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78" t="s">
        <v>78</v>
      </c>
      <c r="D11" s="179"/>
      <c r="E11" s="178" t="s">
        <v>6</v>
      </c>
      <c r="F11" s="179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108</v>
      </c>
      <c r="C17" s="123">
        <v>0.5</v>
      </c>
      <c r="D17" s="68">
        <v>217</v>
      </c>
      <c r="E17" s="123">
        <f aca="true" t="shared" si="1" ref="E17:F19">C17/$E$86</f>
        <v>0.4208754208754209</v>
      </c>
      <c r="F17" s="68">
        <f t="shared" si="1"/>
        <v>182.65993265993268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112</v>
      </c>
      <c r="C18" s="123">
        <v>1</v>
      </c>
      <c r="D18" s="12">
        <v>217.5</v>
      </c>
      <c r="E18" s="123">
        <f t="shared" si="1"/>
        <v>0.8417508417508418</v>
      </c>
      <c r="F18" s="68">
        <f t="shared" si="1"/>
        <v>183.08080808080808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113</v>
      </c>
      <c r="C19" s="123">
        <v>1.5</v>
      </c>
      <c r="D19" s="12">
        <v>218.5</v>
      </c>
      <c r="E19" s="123">
        <f t="shared" si="1"/>
        <v>1.2626262626262628</v>
      </c>
      <c r="F19" s="68">
        <f t="shared" si="1"/>
        <v>183.92255892255892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78" t="s">
        <v>5</v>
      </c>
      <c r="D21" s="179"/>
      <c r="E21" s="186" t="s">
        <v>6</v>
      </c>
      <c r="F21" s="18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2">
        <v>1.04</v>
      </c>
      <c r="D22" s="68">
        <v>7.15</v>
      </c>
      <c r="E22" s="172">
        <f aca="true" t="shared" si="2" ref="E22:F24">C22*36.7437</f>
        <v>38.213448</v>
      </c>
      <c r="F22" s="12">
        <f t="shared" si="2"/>
        <v>262.717455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110</v>
      </c>
      <c r="C23" s="172">
        <v>0.92</v>
      </c>
      <c r="D23" s="12">
        <v>7.27</v>
      </c>
      <c r="E23" s="172">
        <f t="shared" si="2"/>
        <v>33.804204</v>
      </c>
      <c r="F23" s="12">
        <f t="shared" si="2"/>
        <v>267.126699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114</v>
      </c>
      <c r="C24" s="172">
        <v>0.92</v>
      </c>
      <c r="D24" s="12">
        <v>7.384</v>
      </c>
      <c r="E24" s="172">
        <f t="shared" si="2"/>
        <v>33.804204</v>
      </c>
      <c r="F24" s="12">
        <f t="shared" si="2"/>
        <v>271.3154808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6" t="s">
        <v>9</v>
      </c>
      <c r="D26" s="186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116</v>
      </c>
      <c r="C27" s="123">
        <v>4.25</v>
      </c>
      <c r="D27" s="68">
        <v>244.25</v>
      </c>
      <c r="E27" s="123">
        <f aca="true" t="shared" si="3" ref="E27:F29">C27/$E$86</f>
        <v>3.5774410774410774</v>
      </c>
      <c r="F27" s="68">
        <f t="shared" si="3"/>
        <v>205.5976430976431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115</v>
      </c>
      <c r="C28" s="172">
        <v>0.5</v>
      </c>
      <c r="D28" s="12">
        <v>244.75</v>
      </c>
      <c r="E28" s="172">
        <f t="shared" si="3"/>
        <v>0.4208754208754209</v>
      </c>
      <c r="F28" s="68">
        <f t="shared" si="3"/>
        <v>206.01851851851853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117</v>
      </c>
      <c r="C29" s="172">
        <v>0.25</v>
      </c>
      <c r="D29" s="12">
        <v>242.5</v>
      </c>
      <c r="E29" s="172">
        <f t="shared" si="3"/>
        <v>0.21043771043771045</v>
      </c>
      <c r="F29" s="68">
        <f t="shared" si="3"/>
        <v>204.12457912457913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6" t="s">
        <v>12</v>
      </c>
      <c r="D31" s="186"/>
      <c r="E31" s="186" t="s">
        <v>10</v>
      </c>
      <c r="F31" s="18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112</v>
      </c>
      <c r="C32" s="123">
        <v>1.25</v>
      </c>
      <c r="D32" s="12">
        <v>573</v>
      </c>
      <c r="E32" s="123">
        <f aca="true" t="shared" si="4" ref="E32:F34">C32/$E$86</f>
        <v>1.0521885521885523</v>
      </c>
      <c r="F32" s="68">
        <f t="shared" si="4"/>
        <v>482.32323232323233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118</v>
      </c>
      <c r="C33" s="123">
        <v>2.5</v>
      </c>
      <c r="D33" s="12">
        <v>567.5</v>
      </c>
      <c r="E33" s="123">
        <f t="shared" si="4"/>
        <v>2.1043771043771047</v>
      </c>
      <c r="F33" s="68">
        <f t="shared" si="4"/>
        <v>477.6936026936027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119</v>
      </c>
      <c r="C34" s="123">
        <v>2.25</v>
      </c>
      <c r="D34" s="12">
        <v>562</v>
      </c>
      <c r="E34" s="123">
        <f t="shared" si="4"/>
        <v>1.893939393939394</v>
      </c>
      <c r="F34" s="68">
        <f t="shared" si="4"/>
        <v>473.0639730639731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6" t="s">
        <v>5</v>
      </c>
      <c r="D36" s="177"/>
      <c r="E36" s="176" t="s">
        <v>6</v>
      </c>
      <c r="F36" s="177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200">
        <v>0.2</v>
      </c>
      <c r="D37" s="72">
        <v>505.4</v>
      </c>
      <c r="E37" s="200">
        <f aca="true" t="shared" si="5" ref="E37:F39">C37*58.0164</f>
        <v>11.60328</v>
      </c>
      <c r="F37" s="68">
        <f t="shared" si="5"/>
        <v>29321.488559999998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110</v>
      </c>
      <c r="C38" s="173">
        <v>3.6</v>
      </c>
      <c r="D38" s="72">
        <v>510.4</v>
      </c>
      <c r="E38" s="173">
        <f t="shared" si="5"/>
        <v>208.85904</v>
      </c>
      <c r="F38" s="68">
        <f t="shared" si="5"/>
        <v>29611.570559999996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111</v>
      </c>
      <c r="C39" s="173">
        <v>4</v>
      </c>
      <c r="D39" s="72">
        <v>509</v>
      </c>
      <c r="E39" s="173">
        <f t="shared" si="5"/>
        <v>232.0656</v>
      </c>
      <c r="F39" s="68">
        <f t="shared" si="5"/>
        <v>29530.347599999997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6" t="s">
        <v>5</v>
      </c>
      <c r="D41" s="177"/>
      <c r="E41" s="176" t="s">
        <v>6</v>
      </c>
      <c r="F41" s="177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120</v>
      </c>
      <c r="C42" s="174">
        <v>0.36</v>
      </c>
      <c r="D42" s="72">
        <v>12.842</v>
      </c>
      <c r="E42" s="174">
        <f>C42*36.7437</f>
        <v>13.227731999999998</v>
      </c>
      <c r="F42" s="68">
        <f aca="true" t="shared" si="6" ref="E42:F44">D42*36.7437</f>
        <v>471.8625954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121</v>
      </c>
      <c r="C43" s="174">
        <v>0.86</v>
      </c>
      <c r="D43" s="72">
        <v>12.95</v>
      </c>
      <c r="E43" s="174">
        <f t="shared" si="6"/>
        <v>31.599581999999998</v>
      </c>
      <c r="F43" s="68">
        <f t="shared" si="6"/>
        <v>475.83091499999995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122</v>
      </c>
      <c r="C44" s="174">
        <v>0.96</v>
      </c>
      <c r="D44" s="72">
        <v>12.992</v>
      </c>
      <c r="E44" s="174">
        <f t="shared" si="6"/>
        <v>35.273951999999994</v>
      </c>
      <c r="F44" s="68">
        <f t="shared" si="6"/>
        <v>477.3741504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78" t="s">
        <v>73</v>
      </c>
      <c r="D46" s="179"/>
      <c r="E46" s="178" t="s">
        <v>6</v>
      </c>
      <c r="F46" s="179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6" t="s">
        <v>16</v>
      </c>
      <c r="D51" s="177"/>
      <c r="E51" s="176" t="s">
        <v>6</v>
      </c>
      <c r="F51" s="177"/>
      <c r="G51"/>
      <c r="H51"/>
      <c r="I51"/>
      <c r="J51" s="5"/>
    </row>
    <row r="52" spans="2:19" s="21" customFormat="1" ht="15">
      <c r="B52" s="23" t="s">
        <v>123</v>
      </c>
      <c r="C52" s="175">
        <v>3</v>
      </c>
      <c r="D52" s="73">
        <v>340.1</v>
      </c>
      <c r="E52" s="175">
        <f>C52*1.1023</f>
        <v>3.3069</v>
      </c>
      <c r="F52" s="73">
        <f aca="true" t="shared" si="7" ref="E52:F54">D52*1.1023</f>
        <v>374.89223000000004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121</v>
      </c>
      <c r="C53" s="175">
        <v>9</v>
      </c>
      <c r="D53" s="73">
        <v>337.2</v>
      </c>
      <c r="E53" s="175">
        <f t="shared" si="7"/>
        <v>9.9207</v>
      </c>
      <c r="F53" s="73">
        <f t="shared" si="7"/>
        <v>371.69556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124</v>
      </c>
      <c r="C54" s="175">
        <v>1</v>
      </c>
      <c r="D54" s="73">
        <v>344</v>
      </c>
      <c r="E54" s="175">
        <f>C54*1.1023</f>
        <v>1.1023</v>
      </c>
      <c r="F54" s="73">
        <f t="shared" si="7"/>
        <v>379.19120000000004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6" t="s">
        <v>18</v>
      </c>
      <c r="D56" s="177"/>
      <c r="E56" s="176" t="s">
        <v>19</v>
      </c>
      <c r="F56" s="177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123</v>
      </c>
      <c r="C57" s="175">
        <v>0.01</v>
      </c>
      <c r="D57" s="68">
        <v>58.84</v>
      </c>
      <c r="E57" s="175">
        <f aca="true" t="shared" si="8" ref="E57:F59">C57/454*1000</f>
        <v>0.022026431718061675</v>
      </c>
      <c r="F57" s="68">
        <f t="shared" si="8"/>
        <v>129.6035242290749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121</v>
      </c>
      <c r="C58" s="175">
        <v>0.13</v>
      </c>
      <c r="D58" s="68">
        <v>58.77</v>
      </c>
      <c r="E58" s="175">
        <f t="shared" si="8"/>
        <v>0.28634361233480177</v>
      </c>
      <c r="F58" s="68">
        <f t="shared" si="8"/>
        <v>129.44933920704847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124</v>
      </c>
      <c r="C59" s="175">
        <v>0.21</v>
      </c>
      <c r="D59" s="68">
        <v>58.83</v>
      </c>
      <c r="E59" s="175">
        <f t="shared" si="8"/>
        <v>0.46255506607929514</v>
      </c>
      <c r="F59" s="68">
        <f t="shared" si="8"/>
        <v>129.58149779735683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6" t="s">
        <v>21</v>
      </c>
      <c r="D61" s="177"/>
      <c r="E61" s="176" t="s">
        <v>6</v>
      </c>
      <c r="F61" s="177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75">
        <v>0.015</v>
      </c>
      <c r="D62" s="72">
        <v>13.115</v>
      </c>
      <c r="E62" s="175">
        <f aca="true" t="shared" si="9" ref="E62:F64">C62*22.026</f>
        <v>0.33038999999999996</v>
      </c>
      <c r="F62" s="68">
        <f t="shared" si="9"/>
        <v>288.87099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122</v>
      </c>
      <c r="C63" s="175">
        <v>0.01</v>
      </c>
      <c r="D63" s="72">
        <v>13.28</v>
      </c>
      <c r="E63" s="175">
        <f t="shared" si="9"/>
        <v>0.22026</v>
      </c>
      <c r="F63" s="68">
        <f t="shared" si="9"/>
        <v>292.50527999999997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126</v>
      </c>
      <c r="C64" s="175">
        <v>0.025</v>
      </c>
      <c r="D64" s="72">
        <v>13.605</v>
      </c>
      <c r="E64" s="175">
        <f t="shared" si="9"/>
        <v>0.55065</v>
      </c>
      <c r="F64" s="68">
        <f t="shared" si="9"/>
        <v>299.66373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6" t="s">
        <v>76</v>
      </c>
      <c r="D66" s="177"/>
      <c r="E66" s="176" t="s">
        <v>23</v>
      </c>
      <c r="F66" s="17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123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109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125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6" t="s">
        <v>25</v>
      </c>
      <c r="D71" s="177"/>
      <c r="E71" s="176" t="s">
        <v>26</v>
      </c>
      <c r="F71" s="17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127</v>
      </c>
      <c r="C72" s="201" t="s">
        <v>72</v>
      </c>
      <c r="D72" s="118">
        <v>1.12845</v>
      </c>
      <c r="E72" s="201" t="s">
        <v>72</v>
      </c>
      <c r="F72" s="74">
        <f>D72/454*1000</f>
        <v>2.4855726872246695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120</v>
      </c>
      <c r="C73" s="171">
        <v>0.16</v>
      </c>
      <c r="D73" s="118">
        <v>1.13175</v>
      </c>
      <c r="E73" s="171">
        <f>C73/454*100</f>
        <v>0.03524229074889868</v>
      </c>
      <c r="F73" s="74">
        <f>D73/454*1000</f>
        <v>2.49284140969163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121</v>
      </c>
      <c r="C74" s="171">
        <v>0.1225</v>
      </c>
      <c r="D74" s="118">
        <v>1.1337</v>
      </c>
      <c r="E74" s="171">
        <f>C74/454*100</f>
        <v>0.026982378854625552</v>
      </c>
      <c r="F74" s="74">
        <f>D74/454*1000</f>
        <v>2.497136563876652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6" t="s">
        <v>25</v>
      </c>
      <c r="D76" s="177"/>
      <c r="E76" s="176" t="s">
        <v>28</v>
      </c>
      <c r="F76" s="177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124</v>
      </c>
      <c r="C77" s="164">
        <v>0.0028</v>
      </c>
      <c r="D77" s="119" t="s">
        <v>72</v>
      </c>
      <c r="E77" s="164">
        <f>C77/454*1000000</f>
        <v>6.167400881057269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128</v>
      </c>
      <c r="C78" s="164">
        <v>0.003</v>
      </c>
      <c r="D78" s="119" t="s">
        <v>72</v>
      </c>
      <c r="E78" s="164">
        <f>C78/454*1000000</f>
        <v>6.607929515418502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129</v>
      </c>
      <c r="C79" s="164">
        <v>0.0025</v>
      </c>
      <c r="D79" s="119" t="s">
        <v>72</v>
      </c>
      <c r="E79" s="164">
        <f>C79/454*1000000</f>
        <v>5.506607929515419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7"/>
      <c r="D84" s="168" t="s">
        <v>30</v>
      </c>
      <c r="E84" s="168" t="s">
        <v>31</v>
      </c>
      <c r="F84" s="168" t="s">
        <v>32</v>
      </c>
      <c r="G84" s="168" t="s">
        <v>33</v>
      </c>
      <c r="H84" s="168" t="s">
        <v>34</v>
      </c>
      <c r="I84" s="168" t="s">
        <v>35</v>
      </c>
      <c r="J84" s="168" t="s">
        <v>36</v>
      </c>
      <c r="K84" s="168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9"/>
      <c r="D85" s="166"/>
      <c r="E85" s="166"/>
      <c r="F85" s="166"/>
      <c r="G85" s="166"/>
      <c r="H85" s="166"/>
      <c r="I85" s="166"/>
      <c r="J85" s="166"/>
      <c r="K85" s="166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0" t="s">
        <v>30</v>
      </c>
      <c r="D86" s="166" t="s">
        <v>72</v>
      </c>
      <c r="E86" s="166">
        <v>1.188</v>
      </c>
      <c r="F86" s="166">
        <v>0.0091</v>
      </c>
      <c r="G86" s="166">
        <v>1.3871</v>
      </c>
      <c r="H86" s="166">
        <v>1.0948</v>
      </c>
      <c r="I86" s="166">
        <v>0.7985</v>
      </c>
      <c r="J86" s="166">
        <v>0.746</v>
      </c>
      <c r="K86" s="166">
        <v>0.1287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9" t="s">
        <v>31</v>
      </c>
      <c r="D87" s="166">
        <v>0.8418</v>
      </c>
      <c r="E87" s="166" t="s">
        <v>72</v>
      </c>
      <c r="F87" s="166">
        <v>0.0077</v>
      </c>
      <c r="G87" s="166">
        <v>1.1676</v>
      </c>
      <c r="H87" s="166">
        <v>0.9216</v>
      </c>
      <c r="I87" s="166">
        <v>0.6721</v>
      </c>
      <c r="J87" s="166">
        <v>0.6279</v>
      </c>
      <c r="K87" s="166">
        <v>0.1083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0" t="s">
        <v>32</v>
      </c>
      <c r="D88" s="166">
        <v>109.71</v>
      </c>
      <c r="E88" s="166">
        <v>130.3355</v>
      </c>
      <c r="F88" s="166" t="s">
        <v>72</v>
      </c>
      <c r="G88" s="166">
        <v>152.1787</v>
      </c>
      <c r="H88" s="166">
        <v>120.1117</v>
      </c>
      <c r="I88" s="166">
        <v>87.5998</v>
      </c>
      <c r="J88" s="166">
        <v>81.8437</v>
      </c>
      <c r="K88" s="166">
        <v>14.1162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9" t="s">
        <v>33</v>
      </c>
      <c r="D89" s="166">
        <v>0.7209</v>
      </c>
      <c r="E89" s="166">
        <v>0.8565</v>
      </c>
      <c r="F89" s="166">
        <v>0.0066</v>
      </c>
      <c r="G89" s="166" t="s">
        <v>72</v>
      </c>
      <c r="H89" s="166">
        <v>0.7893</v>
      </c>
      <c r="I89" s="166">
        <v>0.5756</v>
      </c>
      <c r="J89" s="166">
        <v>0.5378</v>
      </c>
      <c r="K89" s="166">
        <v>0.0928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0" t="s">
        <v>34</v>
      </c>
      <c r="D90" s="166">
        <v>0.9134</v>
      </c>
      <c r="E90" s="166">
        <v>1.0851</v>
      </c>
      <c r="F90" s="166">
        <v>0.0083</v>
      </c>
      <c r="G90" s="166">
        <v>1.267</v>
      </c>
      <c r="H90" s="166" t="s">
        <v>72</v>
      </c>
      <c r="I90" s="166">
        <v>0.7293</v>
      </c>
      <c r="J90" s="166">
        <v>0.6814</v>
      </c>
      <c r="K90" s="166">
        <v>0.1175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9" t="s">
        <v>35</v>
      </c>
      <c r="D91" s="166">
        <v>1.2524</v>
      </c>
      <c r="E91" s="166">
        <v>1.4879</v>
      </c>
      <c r="F91" s="166">
        <v>0.0114</v>
      </c>
      <c r="G91" s="166">
        <v>1.7372</v>
      </c>
      <c r="H91" s="166">
        <v>1.3711</v>
      </c>
      <c r="I91" s="166" t="s">
        <v>72</v>
      </c>
      <c r="J91" s="166">
        <v>0.9343</v>
      </c>
      <c r="K91" s="166">
        <v>0.1611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0" t="s">
        <v>36</v>
      </c>
      <c r="D92" s="166">
        <v>1.3405</v>
      </c>
      <c r="E92" s="166">
        <v>1.5925</v>
      </c>
      <c r="F92" s="166">
        <v>0.0122</v>
      </c>
      <c r="G92" s="166">
        <v>1.8594</v>
      </c>
      <c r="H92" s="166">
        <v>1.4676</v>
      </c>
      <c r="I92" s="166">
        <v>1.0703</v>
      </c>
      <c r="J92" s="166" t="s">
        <v>72</v>
      </c>
      <c r="K92" s="166">
        <v>0.1725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9" t="s">
        <v>37</v>
      </c>
      <c r="D93" s="166">
        <v>7.7719</v>
      </c>
      <c r="E93" s="166">
        <v>9.233</v>
      </c>
      <c r="F93" s="166">
        <v>0.0708</v>
      </c>
      <c r="G93" s="166">
        <v>10.7804</v>
      </c>
      <c r="H93" s="166">
        <v>8.5088</v>
      </c>
      <c r="I93" s="166">
        <v>6.2056</v>
      </c>
      <c r="J93" s="166">
        <v>5.7978</v>
      </c>
      <c r="K93" s="166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0.007672506723034016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9" t="s">
        <v>54</v>
      </c>
      <c r="C114" s="189"/>
      <c r="D114" s="189"/>
      <c r="E114" s="189"/>
      <c r="F114" s="189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88" t="s">
        <v>55</v>
      </c>
      <c r="C115" s="188"/>
      <c r="D115" s="188"/>
      <c r="E115" s="188"/>
      <c r="F115" s="188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88" t="s">
        <v>56</v>
      </c>
      <c r="C116" s="188"/>
      <c r="D116" s="188"/>
      <c r="E116" s="188"/>
      <c r="F116" s="188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88" t="s">
        <v>57</v>
      </c>
      <c r="C117" s="188"/>
      <c r="D117" s="188"/>
      <c r="E117" s="188"/>
      <c r="F117" s="188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8" t="s">
        <v>58</v>
      </c>
      <c r="C118" s="188"/>
      <c r="D118" s="188"/>
      <c r="E118" s="188"/>
      <c r="F118" s="188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88" t="s">
        <v>59</v>
      </c>
      <c r="C119" s="188"/>
      <c r="D119" s="188"/>
      <c r="E119" s="188"/>
      <c r="F119" s="188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88" t="s">
        <v>60</v>
      </c>
      <c r="C120" s="188"/>
      <c r="D120" s="188"/>
      <c r="E120" s="188"/>
      <c r="F120" s="188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87" t="s">
        <v>61</v>
      </c>
      <c r="C121" s="187"/>
      <c r="D121" s="187"/>
      <c r="E121" s="187"/>
      <c r="F121" s="187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4"/>
      <c r="D123" s="195"/>
      <c r="E123" s="195"/>
      <c r="F123" s="185"/>
      <c r="G123" s="112"/>
      <c r="H123" s="112"/>
    </row>
    <row r="124" spans="2:8" ht="15" customHeight="1">
      <c r="B124" s="31" t="s">
        <v>63</v>
      </c>
      <c r="C124" s="184" t="s">
        <v>64</v>
      </c>
      <c r="D124" s="185"/>
      <c r="E124" s="184" t="s">
        <v>65</v>
      </c>
      <c r="F124" s="185"/>
      <c r="G124" s="112"/>
      <c r="H124" s="112"/>
    </row>
    <row r="125" spans="2:8" ht="15" customHeight="1">
      <c r="B125" s="31" t="s">
        <v>66</v>
      </c>
      <c r="C125" s="184" t="s">
        <v>67</v>
      </c>
      <c r="D125" s="185"/>
      <c r="E125" s="184" t="s">
        <v>68</v>
      </c>
      <c r="F125" s="185"/>
      <c r="G125" s="112"/>
      <c r="H125" s="112"/>
    </row>
    <row r="126" spans="2:8" ht="15" customHeight="1">
      <c r="B126" s="193" t="s">
        <v>69</v>
      </c>
      <c r="C126" s="180" t="s">
        <v>70</v>
      </c>
      <c r="D126" s="181"/>
      <c r="E126" s="180" t="s">
        <v>71</v>
      </c>
      <c r="F126" s="181"/>
      <c r="G126" s="112"/>
      <c r="H126" s="112"/>
    </row>
    <row r="127" spans="2:8" ht="15" customHeight="1">
      <c r="B127" s="194"/>
      <c r="C127" s="182"/>
      <c r="D127" s="183"/>
      <c r="E127" s="182"/>
      <c r="F127" s="183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97" t="s">
        <v>86</v>
      </c>
      <c r="D4" s="198"/>
      <c r="E4" s="198"/>
      <c r="F4" s="199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78" t="s">
        <v>5</v>
      </c>
      <c r="D6" s="179"/>
      <c r="E6" s="178" t="s">
        <v>6</v>
      </c>
      <c r="F6" s="179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78" t="s">
        <v>7</v>
      </c>
      <c r="D11" s="179"/>
      <c r="E11" s="178" t="s">
        <v>6</v>
      </c>
      <c r="F11" s="179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6" t="s">
        <v>78</v>
      </c>
      <c r="D16" s="186"/>
      <c r="E16" s="178" t="s">
        <v>6</v>
      </c>
      <c r="F16" s="179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78" t="s">
        <v>5</v>
      </c>
      <c r="D21" s="179"/>
      <c r="E21" s="186" t="s">
        <v>6</v>
      </c>
      <c r="F21" s="186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6" t="s">
        <v>9</v>
      </c>
      <c r="D26" s="186"/>
      <c r="E26" s="178" t="s">
        <v>10</v>
      </c>
      <c r="F26" s="179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6" t="s">
        <v>12</v>
      </c>
      <c r="D31" s="186"/>
      <c r="E31" s="186" t="s">
        <v>10</v>
      </c>
      <c r="F31" s="186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6" t="s">
        <v>5</v>
      </c>
      <c r="D36" s="177"/>
      <c r="E36" s="176" t="s">
        <v>6</v>
      </c>
      <c r="F36" s="177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6" t="s">
        <v>5</v>
      </c>
      <c r="D41" s="177"/>
      <c r="E41" s="176" t="s">
        <v>6</v>
      </c>
      <c r="F41" s="177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6" t="s">
        <v>73</v>
      </c>
      <c r="D46" s="186"/>
      <c r="E46" s="178" t="s">
        <v>6</v>
      </c>
      <c r="F46" s="179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6" t="s">
        <v>16</v>
      </c>
      <c r="D51" s="177"/>
      <c r="E51" s="176" t="s">
        <v>6</v>
      </c>
      <c r="F51" s="177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6" t="s">
        <v>18</v>
      </c>
      <c r="D56" s="177"/>
      <c r="E56" s="176" t="s">
        <v>19</v>
      </c>
      <c r="F56" s="177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6" t="s">
        <v>21</v>
      </c>
      <c r="D61" s="177"/>
      <c r="E61" s="176" t="s">
        <v>6</v>
      </c>
      <c r="F61" s="177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6" t="s">
        <v>76</v>
      </c>
      <c r="D66" s="177"/>
      <c r="E66" s="176" t="s">
        <v>23</v>
      </c>
      <c r="F66" s="177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6" t="s">
        <v>25</v>
      </c>
      <c r="D71" s="177"/>
      <c r="E71" s="176" t="s">
        <v>26</v>
      </c>
      <c r="F71" s="177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6" t="s">
        <v>25</v>
      </c>
      <c r="D76" s="196"/>
      <c r="E76" s="176" t="s">
        <v>28</v>
      </c>
      <c r="F76" s="177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9" t="s">
        <v>54</v>
      </c>
      <c r="C114" s="189"/>
      <c r="D114" s="189"/>
      <c r="E114" s="189"/>
      <c r="F114" s="189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88" t="s">
        <v>55</v>
      </c>
      <c r="C115" s="188"/>
      <c r="D115" s="188"/>
      <c r="E115" s="188"/>
      <c r="F115" s="188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88" t="s">
        <v>56</v>
      </c>
      <c r="C116" s="188"/>
      <c r="D116" s="188"/>
      <c r="E116" s="188"/>
      <c r="F116" s="188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88" t="s">
        <v>57</v>
      </c>
      <c r="C117" s="188"/>
      <c r="D117" s="188"/>
      <c r="E117" s="188"/>
      <c r="F117" s="188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88" t="s">
        <v>58</v>
      </c>
      <c r="C118" s="188"/>
      <c r="D118" s="188"/>
      <c r="E118" s="188"/>
      <c r="F118" s="188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88" t="s">
        <v>59</v>
      </c>
      <c r="C119" s="188"/>
      <c r="D119" s="188"/>
      <c r="E119" s="188"/>
      <c r="F119" s="188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88" t="s">
        <v>60</v>
      </c>
      <c r="C120" s="188"/>
      <c r="D120" s="188"/>
      <c r="E120" s="188"/>
      <c r="F120" s="188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87" t="s">
        <v>61</v>
      </c>
      <c r="C121" s="187"/>
      <c r="D121" s="187"/>
      <c r="E121" s="187"/>
      <c r="F121" s="187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4"/>
      <c r="D123" s="195"/>
      <c r="E123" s="195"/>
      <c r="F123" s="185"/>
      <c r="G123" s="112"/>
      <c r="H123" s="112"/>
    </row>
    <row r="124" spans="2:8" ht="30.75" customHeight="1">
      <c r="B124" s="31" t="s">
        <v>63</v>
      </c>
      <c r="C124" s="184" t="s">
        <v>64</v>
      </c>
      <c r="D124" s="185"/>
      <c r="E124" s="184" t="s">
        <v>65</v>
      </c>
      <c r="F124" s="185"/>
      <c r="G124" s="112"/>
      <c r="H124" s="112"/>
    </row>
    <row r="125" spans="2:8" ht="30.75" customHeight="1">
      <c r="B125" s="31" t="s">
        <v>66</v>
      </c>
      <c r="C125" s="184" t="s">
        <v>67</v>
      </c>
      <c r="D125" s="185"/>
      <c r="E125" s="184" t="s">
        <v>68</v>
      </c>
      <c r="F125" s="185"/>
      <c r="G125" s="112"/>
      <c r="H125" s="112"/>
    </row>
    <row r="126" spans="2:8" ht="15" customHeight="1">
      <c r="B126" s="193" t="s">
        <v>69</v>
      </c>
      <c r="C126" s="180" t="s">
        <v>70</v>
      </c>
      <c r="D126" s="181"/>
      <c r="E126" s="180" t="s">
        <v>71</v>
      </c>
      <c r="F126" s="181"/>
      <c r="G126" s="112"/>
      <c r="H126" s="112"/>
    </row>
    <row r="127" spans="2:8" ht="15" customHeight="1">
      <c r="B127" s="194"/>
      <c r="C127" s="182"/>
      <c r="D127" s="183"/>
      <c r="E127" s="182"/>
      <c r="F127" s="183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Ярослава</cp:lastModifiedBy>
  <dcterms:created xsi:type="dcterms:W3CDTF">2015-11-06T07:22:19Z</dcterms:created>
  <dcterms:modified xsi:type="dcterms:W3CDTF">2021-09-05T17:53:26Z</dcterms:modified>
  <cp:category/>
  <cp:version/>
  <cp:contentType/>
  <cp:contentStatus/>
</cp:coreProperties>
</file>