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<sst xmlns="http://schemas.openxmlformats.org/spreadsheetml/2006/main" count="359" uniqueCount="131">
  <si>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</si>
  <si>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</si>
  <si>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</si>
  <si>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</si>
  <si>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</si>
  <si>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</si>
  <si>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</si>
  <si>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</si>
  <si>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</si>
  <si>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</si>
  <si>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</si>
  <si>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</si>
  <si>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</si>
  <si>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</si>
  <si>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</si>
  <si>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</si>
  <si>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</si>
  <si>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</si>
  <si>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</si>
  <si>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</si>
  <si>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</si>
  <si>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</si>
  <si>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</si>
  <si>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</si>
  <si>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</si>
  <si>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</si>
  <si>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</si>
  <si>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</si>
  <si>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</si>
  <si>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</si>
  <si>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</si>
  <si>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</si>
  <si>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</si>
  <si>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</si>
  <si>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</si>
  <si>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</si>
  <si>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</si>
  <si>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</si>
  <si>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</si>
  <si>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</si>
  <si>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</si>
  <si>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</si>
  <si>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</si>
  <si>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</si>
  <si>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</si>
  <si>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</si>
  <si>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</si>
  <si>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</si>
  <si>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</si>
  <si>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</si>
  <si>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</si>
  <si>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</si>
  <si>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</si>
  <si>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</si>
  <si>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</si>
  <si>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</si>
  <si>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</si>
  <si>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</si>
  <si>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</si>
  <si>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</si>
  <si>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</si>
  <si>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</si>
  <si>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</si>
  <si>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</si>
  <si>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</si>
  <si>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</si>
  <si>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</si>
  <si>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</si>
  <si>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</si>
  <si>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</si>
  <si>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</si>
  <si>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</si>
  <si>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</si>
  <si>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</si>
  <si>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</si>
  <si>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</si>
  <si>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</si>
  <si>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</si>
  <si>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</si>
  <si>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</si>
  <si>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</si>
  <si>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</si>
  <si>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</si>
  <si>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</si>
  <si>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</si>
  <si>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</si>
  <si>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</si>
  <si>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</si>
  <si>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</si>
  <si>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</si>
  <si>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</si>
  <si>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</si>
  <si>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</si>
  <si>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</si>
  <si>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</si>
  <si>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</si>
  <si>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</si>
  <si>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</si>
  <si>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</si>
  <si>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</si>
  <si>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</si>
  <si>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</si>
  <si>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</si>
  <si>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</si>
  <si>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</si>
  <si>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</si>
  <si>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</si>
  <si>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</si>
  <si>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</si>
  <si>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</si>
  <si>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</si>
  <si>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</si>
  <si>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</si>
  <si>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</si>
  <si>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</si>
  <si>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</si>
  <si>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</si>
  <si>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</si>
  <si>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</si>
  <si>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</si>
  <si>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</si>
  <si>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</si>
  <si>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</si>
  <si>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</si>
  <si>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</si>
  <si>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</si>
  <si>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</si>
  <si>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</si>
  <si>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</si>
  <si>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</si>
  <si>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 xml:space="preserve">    03 серпня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</si>
</sst>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theme="4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79" fillId="0" borderId="10" xfId="0" applyNumberFormat="1" applyFont="1" applyFill="1" applyBorder="1" applyAlignment="1">
      <alignment horizontal="center" vertical="top" wrapText="1"/>
    </xf>
    <xf numFmtId="199" fontId="80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1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79" fillId="0" borderId="17" xfId="0" applyNumberFormat="1" applyFont="1" applyFill="1" applyBorder="1" applyAlignment="1">
      <alignment horizontal="center" vertical="top" wrapText="1"/>
    </xf>
    <xf numFmtId="0" fontId="82" fillId="0" borderId="0" xfId="0" applyFont="1" applyAlignment="1">
      <alignment/>
    </xf>
    <xf numFmtId="202" fontId="81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1" fillId="0" borderId="10" xfId="0" applyNumberFormat="1" applyFont="1" applyFill="1" applyBorder="1" applyAlignment="1">
      <alignment horizontal="center" vertical="top" wrapText="1"/>
    </xf>
    <xf numFmtId="2" fontId="79" fillId="0" borderId="17" xfId="0" applyNumberFormat="1" applyFont="1" applyFill="1" applyBorder="1" applyAlignment="1">
      <alignment horizontal="center" vertical="top" wrapText="1"/>
    </xf>
    <xf numFmtId="199" fontId="79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1" fillId="0" borderId="10" xfId="0" applyNumberFormat="1" applyFont="1" applyFill="1" applyBorder="1" applyAlignment="1">
      <alignment horizontal="center" vertical="top" wrapText="1"/>
    </xf>
    <xf numFmtId="2" fontId="83" fillId="0" borderId="10" xfId="0" applyNumberFormat="1" applyFont="1" applyFill="1" applyBorder="1" applyAlignment="1">
      <alignment horizontal="center" vertical="top" wrapText="1"/>
    </xf>
    <xf numFmtId="0" fontId="84" fillId="0" borderId="10" xfId="0" applyFont="1" applyBorder="1" applyAlignment="1">
      <alignment/>
    </xf>
    <xf numFmtId="199" fontId="83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3" fillId="0" borderId="10" xfId="0" applyNumberFormat="1" applyFont="1" applyFill="1" applyBorder="1" applyAlignment="1">
      <alignment horizontal="center" vertical="top" wrapText="1"/>
    </xf>
    <xf numFmtId="198" fontId="83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0" fillId="0" borderId="10" xfId="0" applyNumberFormat="1" applyFont="1" applyFill="1" applyBorder="1" applyAlignment="1">
      <alignment horizontal="center" vertical="top" wrapText="1"/>
    </xf>
    <xf numFmtId="202" fontId="79" fillId="0" borderId="10" xfId="0" applyNumberFormat="1" applyFont="1" applyFill="1" applyBorder="1" applyAlignment="1">
      <alignment horizontal="center" vertical="top" wrapText="1"/>
    </xf>
    <xf numFmtId="202" fontId="80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2" fontId="80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1" fillId="0" borderId="10" xfId="0" applyNumberFormat="1" applyFont="1" applyFill="1" applyBorder="1" applyAlignment="1">
      <alignment horizontal="center" vertical="top" wrapText="1"/>
    </xf>
    <xf numFmtId="200" fontId="80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79" fillId="0" borderId="10" xfId="0" applyNumberFormat="1" applyFont="1" applyFill="1" applyBorder="1" applyAlignment="1">
      <alignment horizontal="center" vertical="top" wrapText="1"/>
    </xf>
    <xf numFmtId="0" fontId="85" fillId="0" borderId="0" xfId="0" applyFont="1" applyAlignment="1">
      <alignment/>
    </xf>
    <xf numFmtId="198" fontId="79" fillId="0" borderId="10" xfId="0" applyNumberFormat="1" applyFont="1" applyFill="1" applyBorder="1" applyAlignment="1" quotePrefix="1">
      <alignment horizontal="center" vertical="top" wrapText="1"/>
    </xf>
    <xf numFmtId="202" fontId="86" fillId="0" borderId="10" xfId="0" applyNumberFormat="1" applyFont="1" applyFill="1" applyBorder="1" applyAlignment="1">
      <alignment horizontal="center" vertical="top" wrapText="1"/>
    </xf>
    <xf numFmtId="203" fontId="37" fillId="0" borderId="0" xfId="0" applyNumberFormat="1" applyFont="1" applyFill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69" t="s">
        <v>130</v>
      </c>
      <c r="D4" s="170"/>
      <c r="E4" s="170"/>
      <c r="F4" s="171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0.082</v>
      </c>
      <c r="D7" s="13">
        <v>5.504</v>
      </c>
      <c r="E7" s="123">
        <f aca="true" t="shared" si="0" ref="E7:F9">C7*39.3683</f>
        <v>3.2282006</v>
      </c>
      <c r="F7" s="12">
        <f t="shared" si="0"/>
        <v>216.68312319999998</v>
      </c>
    </row>
    <row r="8" spans="2:6" s="5" customFormat="1" ht="15">
      <c r="B8" s="23" t="s">
        <v>110</v>
      </c>
      <c r="C8" s="123">
        <v>0.074</v>
      </c>
      <c r="D8" s="13">
        <v>5.51</v>
      </c>
      <c r="E8" s="123">
        <f t="shared" si="0"/>
        <v>2.9132542</v>
      </c>
      <c r="F8" s="12">
        <f t="shared" si="0"/>
        <v>216.91933299999997</v>
      </c>
    </row>
    <row r="9" spans="2:17" s="5" customFormat="1" ht="15">
      <c r="B9" s="23" t="s">
        <v>111</v>
      </c>
      <c r="C9" s="123">
        <v>0.07</v>
      </c>
      <c r="D9" s="13">
        <v>5.51</v>
      </c>
      <c r="E9" s="123">
        <f t="shared" si="0"/>
        <v>2.7557810000000003</v>
      </c>
      <c r="F9" s="12">
        <f t="shared" si="0"/>
        <v>216.91933299999997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5" t="s">
        <v>78</v>
      </c>
      <c r="D11" s="186"/>
      <c r="E11" s="185" t="s">
        <v>6</v>
      </c>
      <c r="F11" s="18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34">
        <v>5</v>
      </c>
      <c r="D17" s="68">
        <v>300</v>
      </c>
      <c r="E17" s="134">
        <f>C17/$E$86</f>
        <v>4.2165626581210995</v>
      </c>
      <c r="F17" s="68">
        <f>D17/$E$86</f>
        <v>252.99375948726598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34">
        <v>0.75</v>
      </c>
      <c r="D18" s="12">
        <v>211.5</v>
      </c>
      <c r="E18" s="134">
        <f>C18/$E$86</f>
        <v>0.632484398718165</v>
      </c>
      <c r="F18" s="68">
        <f>D18/$E$86</f>
        <v>178.3606004385225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34" t="s">
        <v>72</v>
      </c>
      <c r="D19" s="12" t="s">
        <v>72</v>
      </c>
      <c r="E19" s="134" t="s">
        <v>72</v>
      </c>
      <c r="F19" s="68" t="s">
        <v>72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5" t="s">
        <v>5</v>
      </c>
      <c r="D21" s="186"/>
      <c r="E21" s="187" t="s">
        <v>6</v>
      </c>
      <c r="F21" s="18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3">
        <v>0.05</v>
      </c>
      <c r="D22" s="68">
        <v>7.24</v>
      </c>
      <c r="E22" s="123">
        <f aca="true" t="shared" si="1" ref="E22:F24">C22*36.7437</f>
        <v>1.8371849999999998</v>
      </c>
      <c r="F22" s="12">
        <f t="shared" si="1"/>
        <v>266.024388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3">
        <v>0.044</v>
      </c>
      <c r="D23" s="12">
        <v>7.35</v>
      </c>
      <c r="E23" s="123">
        <f t="shared" si="1"/>
        <v>1.6167227999999998</v>
      </c>
      <c r="F23" s="12">
        <f t="shared" si="1"/>
        <v>270.06619499999994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23">
        <v>0.042</v>
      </c>
      <c r="D24" s="12">
        <v>7.424</v>
      </c>
      <c r="E24" s="123">
        <f t="shared" si="1"/>
        <v>1.5432354</v>
      </c>
      <c r="F24" s="12">
        <f t="shared" si="1"/>
        <v>272.78522879999997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7" t="s">
        <v>9</v>
      </c>
      <c r="D26" s="187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34">
        <v>1</v>
      </c>
      <c r="D27" s="68">
        <v>229.25</v>
      </c>
      <c r="E27" s="134">
        <f aca="true" t="shared" si="2" ref="E27:F29">C27/$E$86</f>
        <v>0.8433125316242199</v>
      </c>
      <c r="F27" s="68">
        <f t="shared" si="2"/>
        <v>193.32939787485242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34">
        <v>1.25</v>
      </c>
      <c r="D28" s="12">
        <v>231.25</v>
      </c>
      <c r="E28" s="134">
        <f t="shared" si="2"/>
        <v>1.0541406645302749</v>
      </c>
      <c r="F28" s="68">
        <f t="shared" si="2"/>
        <v>195.01602293810086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34">
        <v>1</v>
      </c>
      <c r="D29" s="12">
        <v>232</v>
      </c>
      <c r="E29" s="134">
        <f t="shared" si="2"/>
        <v>0.8433125316242199</v>
      </c>
      <c r="F29" s="68">
        <f t="shared" si="2"/>
        <v>195.64850733681902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7" t="s">
        <v>12</v>
      </c>
      <c r="D31" s="187"/>
      <c r="E31" s="187" t="s">
        <v>10</v>
      </c>
      <c r="F31" s="187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34">
        <v>5.25</v>
      </c>
      <c r="D32" s="12">
        <v>533</v>
      </c>
      <c r="E32" s="134">
        <f aca="true" t="shared" si="3" ref="E32:F34">C32/$E$86</f>
        <v>4.427390791027155</v>
      </c>
      <c r="F32" s="68">
        <f t="shared" si="3"/>
        <v>449.48557935570926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34">
        <v>4.5</v>
      </c>
      <c r="D33" s="12">
        <v>529.5</v>
      </c>
      <c r="E33" s="134">
        <f t="shared" si="3"/>
        <v>3.79490639230899</v>
      </c>
      <c r="F33" s="68">
        <f t="shared" si="3"/>
        <v>446.53398549502447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34">
        <v>2.75</v>
      </c>
      <c r="D34" s="12">
        <v>524</v>
      </c>
      <c r="E34" s="134">
        <f t="shared" si="3"/>
        <v>2.319109461966605</v>
      </c>
      <c r="F34" s="68">
        <f t="shared" si="3"/>
        <v>441.89576657109126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2" t="s">
        <v>5</v>
      </c>
      <c r="D36" s="183"/>
      <c r="E36" s="182" t="s">
        <v>6</v>
      </c>
      <c r="F36" s="183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66">
        <v>0.02</v>
      </c>
      <c r="D37" s="72">
        <v>4.442</v>
      </c>
      <c r="E37" s="166">
        <f aca="true" t="shared" si="4" ref="E37:F39">C37*58.0164</f>
        <v>1.160328</v>
      </c>
      <c r="F37" s="68">
        <f t="shared" si="4"/>
        <v>257.7088488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66">
        <v>0.06</v>
      </c>
      <c r="D38" s="72">
        <v>4.4452</v>
      </c>
      <c r="E38" s="166">
        <f t="shared" si="4"/>
        <v>3.480984</v>
      </c>
      <c r="F38" s="68">
        <f t="shared" si="4"/>
        <v>257.89450128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66">
        <v>0.064</v>
      </c>
      <c r="D39" s="72">
        <v>4.436</v>
      </c>
      <c r="E39" s="166">
        <f t="shared" si="4"/>
        <v>3.7130495999999997</v>
      </c>
      <c r="F39" s="68">
        <f t="shared" si="4"/>
        <v>257.3607504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2" t="s">
        <v>5</v>
      </c>
      <c r="D41" s="183"/>
      <c r="E41" s="182" t="s">
        <v>6</v>
      </c>
      <c r="F41" s="183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0.264</v>
      </c>
      <c r="D42" s="72">
        <v>13.89</v>
      </c>
      <c r="E42" s="142">
        <f>C42*36.7437</f>
        <v>9.700336799999999</v>
      </c>
      <c r="F42" s="68">
        <f aca="true" t="shared" si="5" ref="E42:F44">D42*36.7437</f>
        <v>510.36999299999997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0.324</v>
      </c>
      <c r="D43" s="72">
        <v>13.24</v>
      </c>
      <c r="E43" s="142">
        <f t="shared" si="5"/>
        <v>11.9049588</v>
      </c>
      <c r="F43" s="68">
        <f t="shared" si="5"/>
        <v>486.486588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0.336</v>
      </c>
      <c r="D44" s="72">
        <v>13.202</v>
      </c>
      <c r="E44" s="142">
        <f t="shared" si="5"/>
        <v>12.3458832</v>
      </c>
      <c r="F44" s="68">
        <f t="shared" si="5"/>
        <v>485.0903274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5" t="s">
        <v>73</v>
      </c>
      <c r="D46" s="186"/>
      <c r="E46" s="185" t="s">
        <v>6</v>
      </c>
      <c r="F46" s="186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2" t="s">
        <v>16</v>
      </c>
      <c r="D51" s="183"/>
      <c r="E51" s="182" t="s">
        <v>6</v>
      </c>
      <c r="F51" s="183"/>
      <c r="G51"/>
      <c r="H51"/>
      <c r="I51"/>
      <c r="J51" s="5"/>
    </row>
    <row r="52" spans="2:19" s="21" customFormat="1" ht="15">
      <c r="B52" s="23" t="s">
        <v>123</v>
      </c>
      <c r="C52" s="110">
        <v>9.4</v>
      </c>
      <c r="D52" s="73">
        <v>349.1</v>
      </c>
      <c r="E52" s="110">
        <f>C52*1.1023</f>
        <v>10.36162</v>
      </c>
      <c r="F52" s="73">
        <f aca="true" t="shared" si="6" ref="E52:F54">D52*1.1023</f>
        <v>384.81293000000005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8.9</v>
      </c>
      <c r="D53" s="73">
        <v>349.5</v>
      </c>
      <c r="E53" s="110">
        <f t="shared" si="6"/>
        <v>9.81047</v>
      </c>
      <c r="F53" s="73">
        <f t="shared" si="6"/>
        <v>385.25385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9.6</v>
      </c>
      <c r="D54" s="73">
        <v>346.9</v>
      </c>
      <c r="E54" s="110">
        <f>C54*1.1023</f>
        <v>10.58208</v>
      </c>
      <c r="F54" s="73">
        <f t="shared" si="6"/>
        <v>382.38787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2" t="s">
        <v>18</v>
      </c>
      <c r="D56" s="183"/>
      <c r="E56" s="182" t="s">
        <v>19</v>
      </c>
      <c r="F56" s="183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1.35</v>
      </c>
      <c r="D57" s="68">
        <v>63.14</v>
      </c>
      <c r="E57" s="110">
        <f aca="true" t="shared" si="7" ref="E57:F59">C57/454*1000</f>
        <v>2.9735682819383262</v>
      </c>
      <c r="F57" s="68">
        <f t="shared" si="7"/>
        <v>139.07488986784142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1.26</v>
      </c>
      <c r="D58" s="68">
        <v>62.36</v>
      </c>
      <c r="E58" s="110">
        <f t="shared" si="7"/>
        <v>2.7753303964757707</v>
      </c>
      <c r="F58" s="68">
        <f t="shared" si="7"/>
        <v>137.3568281938326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0.99</v>
      </c>
      <c r="D59" s="68">
        <v>61.9</v>
      </c>
      <c r="E59" s="110">
        <f t="shared" si="7"/>
        <v>2.1806167400881056</v>
      </c>
      <c r="F59" s="68">
        <f t="shared" si="7"/>
        <v>136.34361233480178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2" t="s">
        <v>21</v>
      </c>
      <c r="D61" s="183"/>
      <c r="E61" s="182" t="s">
        <v>6</v>
      </c>
      <c r="F61" s="183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0.095</v>
      </c>
      <c r="D62" s="72">
        <v>13.14</v>
      </c>
      <c r="E62" s="110">
        <f aca="true" t="shared" si="8" ref="E62:F64">C62*22.026</f>
        <v>2.09247</v>
      </c>
      <c r="F62" s="68">
        <f t="shared" si="8"/>
        <v>289.42164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0.105</v>
      </c>
      <c r="D63" s="72">
        <v>13.74</v>
      </c>
      <c r="E63" s="110">
        <f t="shared" si="8"/>
        <v>2.3127299999999997</v>
      </c>
      <c r="F63" s="68">
        <f t="shared" si="8"/>
        <v>302.63724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0.075</v>
      </c>
      <c r="D64" s="72">
        <v>13.78</v>
      </c>
      <c r="E64" s="110">
        <f t="shared" si="8"/>
        <v>1.65195</v>
      </c>
      <c r="F64" s="68" t="s">
        <v>72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2" t="s">
        <v>76</v>
      </c>
      <c r="D66" s="183"/>
      <c r="E66" s="182" t="s">
        <v>23</v>
      </c>
      <c r="F66" s="18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2" t="s">
        <v>25</v>
      </c>
      <c r="D71" s="183"/>
      <c r="E71" s="182" t="s">
        <v>26</v>
      </c>
      <c r="F71" s="18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67">
        <v>-0.025</v>
      </c>
      <c r="D72" s="118" t="s">
        <v>72</v>
      </c>
      <c r="E72" s="122">
        <f>C72/454*100</f>
        <v>-0.005506607929515419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64">
        <v>-0.5</v>
      </c>
      <c r="D73" s="118">
        <v>1.125</v>
      </c>
      <c r="E73" s="164">
        <f>C73/454*100</f>
        <v>-0.11013215859030838</v>
      </c>
      <c r="F73" s="74">
        <f>D73/454*1000</f>
        <v>2.4779735682819384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64">
        <v>-1.65</v>
      </c>
      <c r="D74" s="118">
        <v>1.1261</v>
      </c>
      <c r="E74" s="164">
        <f>C74/454*100</f>
        <v>-0.3634361233480176</v>
      </c>
      <c r="F74" s="74">
        <f>D74/454*1000</f>
        <v>2.4803964757709256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2" t="s">
        <v>25</v>
      </c>
      <c r="D76" s="183"/>
      <c r="E76" s="182" t="s">
        <v>28</v>
      </c>
      <c r="F76" s="183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38">
        <v>0.0003</v>
      </c>
      <c r="D77" s="119" t="s">
        <v>72</v>
      </c>
      <c r="E77" s="138">
        <f>C77/454*1000000</f>
        <v>0.6607929515418502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38">
        <v>0.0005</v>
      </c>
      <c r="D78" s="119" t="s">
        <v>72</v>
      </c>
      <c r="E78" s="138">
        <f>C78/454*1000000</f>
        <v>1.1013215859030836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38">
        <v>0.0008</v>
      </c>
      <c r="D79" s="119" t="s">
        <v>72</v>
      </c>
      <c r="E79" s="138">
        <f>C79/454*1000000</f>
        <v>1.762114537444934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8"/>
      <c r="D85" s="129"/>
      <c r="E85" s="129"/>
      <c r="F85" s="129"/>
      <c r="G85" s="129"/>
      <c r="H85" s="129"/>
      <c r="I85" s="129"/>
      <c r="J85" s="129"/>
      <c r="K85" s="129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" t="s">
        <v>30</v>
      </c>
      <c r="D86" s="168" t="s">
        <v>72</v>
      </c>
      <c r="E86" s="168">
        <v>1.1858</v>
      </c>
      <c r="F86" s="168">
        <v>0.0092</v>
      </c>
      <c r="G86" s="168">
        <v>1.3937</v>
      </c>
      <c r="H86" s="168">
        <v>1.1055</v>
      </c>
      <c r="I86" s="168">
        <v>0.798</v>
      </c>
      <c r="J86" s="168">
        <v>0.7417</v>
      </c>
      <c r="K86" s="168">
        <v>0.1286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8" t="s">
        <v>31</v>
      </c>
      <c r="D87" s="168">
        <v>0.8433</v>
      </c>
      <c r="E87" s="168" t="s">
        <v>72</v>
      </c>
      <c r="F87" s="168">
        <v>0.0077</v>
      </c>
      <c r="G87" s="168">
        <v>1.1753</v>
      </c>
      <c r="H87" s="168">
        <v>0.9322</v>
      </c>
      <c r="I87" s="168">
        <v>0.6729</v>
      </c>
      <c r="J87" s="168">
        <v>0.6255</v>
      </c>
      <c r="K87" s="168">
        <v>0.1085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" t="s">
        <v>32</v>
      </c>
      <c r="D88" s="168">
        <v>109.18</v>
      </c>
      <c r="E88" s="168">
        <v>129.4656</v>
      </c>
      <c r="F88" s="168" t="s">
        <v>72</v>
      </c>
      <c r="G88" s="168">
        <v>152.1642</v>
      </c>
      <c r="H88" s="168">
        <v>120.6942</v>
      </c>
      <c r="I88" s="168">
        <v>87.121</v>
      </c>
      <c r="J88" s="168">
        <v>80.9788</v>
      </c>
      <c r="K88" s="168">
        <v>14.0412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8" t="s">
        <v>33</v>
      </c>
      <c r="D89" s="168">
        <v>0.7175</v>
      </c>
      <c r="E89" s="168">
        <v>0.8508</v>
      </c>
      <c r="F89" s="168">
        <v>0.0066</v>
      </c>
      <c r="G89" s="168" t="s">
        <v>72</v>
      </c>
      <c r="H89" s="168">
        <v>0.7932</v>
      </c>
      <c r="I89" s="168">
        <v>0.5725</v>
      </c>
      <c r="J89" s="168">
        <v>0.5322</v>
      </c>
      <c r="K89" s="168">
        <v>0.0923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" t="s">
        <v>34</v>
      </c>
      <c r="D90" s="168">
        <v>0.9046</v>
      </c>
      <c r="E90" s="168">
        <v>1.0727</v>
      </c>
      <c r="F90" s="168">
        <v>0.0083</v>
      </c>
      <c r="G90" s="168">
        <v>1.2607</v>
      </c>
      <c r="H90" s="168" t="s">
        <v>72</v>
      </c>
      <c r="I90" s="168">
        <v>0.7218</v>
      </c>
      <c r="J90" s="168">
        <v>0.6709</v>
      </c>
      <c r="K90" s="168">
        <v>0.1163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8" t="s">
        <v>35</v>
      </c>
      <c r="D91" s="168">
        <v>1.2532</v>
      </c>
      <c r="E91" s="168">
        <v>1.486</v>
      </c>
      <c r="F91" s="168">
        <v>0.0115</v>
      </c>
      <c r="G91" s="168">
        <v>1.7466</v>
      </c>
      <c r="H91" s="168">
        <v>1.3854</v>
      </c>
      <c r="I91" s="168" t="s">
        <v>72</v>
      </c>
      <c r="J91" s="168">
        <v>0.9295</v>
      </c>
      <c r="K91" s="168">
        <v>0.1612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" t="s">
        <v>36</v>
      </c>
      <c r="D92" s="168">
        <v>1.3483</v>
      </c>
      <c r="E92" s="168">
        <v>1.5988</v>
      </c>
      <c r="F92" s="168">
        <v>0.0124</v>
      </c>
      <c r="G92" s="168">
        <v>1.8791</v>
      </c>
      <c r="H92" s="168">
        <v>1.4904</v>
      </c>
      <c r="I92" s="168">
        <v>1.0759</v>
      </c>
      <c r="J92" s="168" t="s">
        <v>72</v>
      </c>
      <c r="K92" s="168">
        <v>0.1734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8" t="s">
        <v>37</v>
      </c>
      <c r="D93" s="168">
        <v>7.7757</v>
      </c>
      <c r="E93" s="168">
        <v>9.2204</v>
      </c>
      <c r="F93" s="168">
        <v>0.0712</v>
      </c>
      <c r="G93" s="168">
        <v>10.837</v>
      </c>
      <c r="H93" s="168">
        <v>8.5957</v>
      </c>
      <c r="I93" s="168">
        <v>6.2047</v>
      </c>
      <c r="J93" s="168">
        <v>5.7672</v>
      </c>
      <c r="K93" s="168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0.007724059518513026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4" t="s">
        <v>54</v>
      </c>
      <c r="C114" s="184"/>
      <c r="D114" s="184"/>
      <c r="E114" s="184"/>
      <c r="F114" s="184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1" t="s">
        <v>55</v>
      </c>
      <c r="C115" s="181"/>
      <c r="D115" s="181"/>
      <c r="E115" s="181"/>
      <c r="F115" s="181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1" t="s">
        <v>56</v>
      </c>
      <c r="C116" s="181"/>
      <c r="D116" s="181"/>
      <c r="E116" s="181"/>
      <c r="F116" s="181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1" t="s">
        <v>57</v>
      </c>
      <c r="C117" s="181"/>
      <c r="D117" s="181"/>
      <c r="E117" s="181"/>
      <c r="F117" s="181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1" t="s">
        <v>58</v>
      </c>
      <c r="C118" s="181"/>
      <c r="D118" s="181"/>
      <c r="E118" s="181"/>
      <c r="F118" s="181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1" t="s">
        <v>59</v>
      </c>
      <c r="C119" s="181"/>
      <c r="D119" s="181"/>
      <c r="E119" s="181"/>
      <c r="F119" s="181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1" t="s">
        <v>60</v>
      </c>
      <c r="C120" s="181"/>
      <c r="D120" s="181"/>
      <c r="E120" s="181"/>
      <c r="F120" s="181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8" t="s">
        <v>61</v>
      </c>
      <c r="C121" s="188"/>
      <c r="D121" s="188"/>
      <c r="E121" s="188"/>
      <c r="F121" s="188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8"/>
      <c r="D123" s="180"/>
      <c r="E123" s="180"/>
      <c r="F123" s="179"/>
      <c r="G123" s="112"/>
      <c r="H123" s="112"/>
    </row>
    <row r="124" spans="2:8" ht="15" customHeight="1">
      <c r="B124" s="31" t="s">
        <v>63</v>
      </c>
      <c r="C124" s="178" t="s">
        <v>64</v>
      </c>
      <c r="D124" s="179"/>
      <c r="E124" s="178" t="s">
        <v>65</v>
      </c>
      <c r="F124" s="179"/>
      <c r="G124" s="112"/>
      <c r="H124" s="112"/>
    </row>
    <row r="125" spans="2:8" ht="15" customHeight="1">
      <c r="B125" s="31" t="s">
        <v>66</v>
      </c>
      <c r="C125" s="178" t="s">
        <v>67</v>
      </c>
      <c r="D125" s="179"/>
      <c r="E125" s="178" t="s">
        <v>68</v>
      </c>
      <c r="F125" s="179"/>
      <c r="G125" s="112"/>
      <c r="H125" s="112"/>
    </row>
    <row r="126" spans="2:8" ht="15" customHeight="1">
      <c r="B126" s="172" t="s">
        <v>69</v>
      </c>
      <c r="C126" s="174" t="s">
        <v>70</v>
      </c>
      <c r="D126" s="175"/>
      <c r="E126" s="174" t="s">
        <v>71</v>
      </c>
      <c r="F126" s="175"/>
      <c r="G126" s="112"/>
      <c r="H126" s="112"/>
    </row>
    <row r="127" spans="2:8" ht="15" customHeight="1">
      <c r="B127" s="173"/>
      <c r="C127" s="176"/>
      <c r="D127" s="177"/>
      <c r="E127" s="176"/>
      <c r="F127" s="177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89" t="s">
        <v>86</v>
      </c>
      <c r="D4" s="190"/>
      <c r="E4" s="190"/>
      <c r="F4" s="191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5" t="s">
        <v>5</v>
      </c>
      <c r="D6" s="186"/>
      <c r="E6" s="185" t="s">
        <v>6</v>
      </c>
      <c r="F6" s="186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5" t="s">
        <v>7</v>
      </c>
      <c r="D11" s="186"/>
      <c r="E11" s="185" t="s">
        <v>6</v>
      </c>
      <c r="F11" s="18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7" t="s">
        <v>78</v>
      </c>
      <c r="D16" s="187"/>
      <c r="E16" s="185" t="s">
        <v>6</v>
      </c>
      <c r="F16" s="186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5" t="s">
        <v>5</v>
      </c>
      <c r="D21" s="186"/>
      <c r="E21" s="187" t="s">
        <v>6</v>
      </c>
      <c r="F21" s="18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7" t="s">
        <v>9</v>
      </c>
      <c r="D26" s="187"/>
      <c r="E26" s="185" t="s">
        <v>10</v>
      </c>
      <c r="F26" s="186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7" t="s">
        <v>12</v>
      </c>
      <c r="D31" s="187"/>
      <c r="E31" s="187" t="s">
        <v>10</v>
      </c>
      <c r="F31" s="187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2" t="s">
        <v>5</v>
      </c>
      <c r="D36" s="183"/>
      <c r="E36" s="182" t="s">
        <v>6</v>
      </c>
      <c r="F36" s="183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2" t="s">
        <v>5</v>
      </c>
      <c r="D41" s="183"/>
      <c r="E41" s="182" t="s">
        <v>6</v>
      </c>
      <c r="F41" s="183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7" t="s">
        <v>73</v>
      </c>
      <c r="D46" s="187"/>
      <c r="E46" s="185" t="s">
        <v>6</v>
      </c>
      <c r="F46" s="186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2" t="s">
        <v>16</v>
      </c>
      <c r="D51" s="183"/>
      <c r="E51" s="182" t="s">
        <v>6</v>
      </c>
      <c r="F51" s="183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2" t="s">
        <v>18</v>
      </c>
      <c r="D56" s="183"/>
      <c r="E56" s="182" t="s">
        <v>19</v>
      </c>
      <c r="F56" s="183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2" t="s">
        <v>21</v>
      </c>
      <c r="D61" s="183"/>
      <c r="E61" s="182" t="s">
        <v>6</v>
      </c>
      <c r="F61" s="183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2" t="s">
        <v>76</v>
      </c>
      <c r="D66" s="183"/>
      <c r="E66" s="182" t="s">
        <v>23</v>
      </c>
      <c r="F66" s="18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2" t="s">
        <v>25</v>
      </c>
      <c r="D71" s="183"/>
      <c r="E71" s="182" t="s">
        <v>26</v>
      </c>
      <c r="F71" s="18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2" t="s">
        <v>25</v>
      </c>
      <c r="D76" s="192"/>
      <c r="E76" s="182" t="s">
        <v>28</v>
      </c>
      <c r="F76" s="183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4" t="s">
        <v>54</v>
      </c>
      <c r="C114" s="184"/>
      <c r="D114" s="184"/>
      <c r="E114" s="184"/>
      <c r="F114" s="184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1" t="s">
        <v>55</v>
      </c>
      <c r="C115" s="181"/>
      <c r="D115" s="181"/>
      <c r="E115" s="181"/>
      <c r="F115" s="181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1" t="s">
        <v>56</v>
      </c>
      <c r="C116" s="181"/>
      <c r="D116" s="181"/>
      <c r="E116" s="181"/>
      <c r="F116" s="181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1" t="s">
        <v>57</v>
      </c>
      <c r="C117" s="181"/>
      <c r="D117" s="181"/>
      <c r="E117" s="181"/>
      <c r="F117" s="181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1" t="s">
        <v>58</v>
      </c>
      <c r="C118" s="181"/>
      <c r="D118" s="181"/>
      <c r="E118" s="181"/>
      <c r="F118" s="181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1" t="s">
        <v>59</v>
      </c>
      <c r="C119" s="181"/>
      <c r="D119" s="181"/>
      <c r="E119" s="181"/>
      <c r="F119" s="181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1" t="s">
        <v>60</v>
      </c>
      <c r="C120" s="181"/>
      <c r="D120" s="181"/>
      <c r="E120" s="181"/>
      <c r="F120" s="181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8" t="s">
        <v>61</v>
      </c>
      <c r="C121" s="188"/>
      <c r="D121" s="188"/>
      <c r="E121" s="188"/>
      <c r="F121" s="188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78"/>
      <c r="D123" s="180"/>
      <c r="E123" s="180"/>
      <c r="F123" s="179"/>
      <c r="G123" s="112"/>
      <c r="H123" s="112"/>
    </row>
    <row r="124" spans="2:8" ht="30.75" customHeight="1">
      <c r="B124" s="31" t="s">
        <v>63</v>
      </c>
      <c r="C124" s="178" t="s">
        <v>64</v>
      </c>
      <c r="D124" s="179"/>
      <c r="E124" s="178" t="s">
        <v>65</v>
      </c>
      <c r="F124" s="179"/>
      <c r="G124" s="112"/>
      <c r="H124" s="112"/>
    </row>
    <row r="125" spans="2:8" ht="30.75" customHeight="1">
      <c r="B125" s="31" t="s">
        <v>66</v>
      </c>
      <c r="C125" s="178" t="s">
        <v>67</v>
      </c>
      <c r="D125" s="179"/>
      <c r="E125" s="178" t="s">
        <v>68</v>
      </c>
      <c r="F125" s="179"/>
      <c r="G125" s="112"/>
      <c r="H125" s="112"/>
    </row>
    <row r="126" spans="2:8" ht="15" customHeight="1">
      <c r="B126" s="172" t="s">
        <v>69</v>
      </c>
      <c r="C126" s="174" t="s">
        <v>70</v>
      </c>
      <c r="D126" s="175"/>
      <c r="E126" s="174" t="s">
        <v>71</v>
      </c>
      <c r="F126" s="175"/>
      <c r="G126" s="112"/>
      <c r="H126" s="112"/>
    </row>
    <row r="127" spans="2:8" ht="15" customHeight="1">
      <c r="B127" s="173"/>
      <c r="C127" s="176"/>
      <c r="D127" s="177"/>
      <c r="E127" s="176"/>
      <c r="F127" s="177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Ярослава</cp:lastModifiedBy>
  <dcterms:created xsi:type="dcterms:W3CDTF">2015-11-06T07:22:19Z</dcterms:created>
  <dcterms:modified xsi:type="dcterms:W3CDTF">2021-08-05T13:10:05Z</dcterms:modified>
  <cp:category/>
  <cp:version/>
  <cp:contentType/>
  <cp:contentStatus/>
</cp:coreProperties>
</file>