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<sst xmlns="http://schemas.openxmlformats.org/spreadsheetml/2006/main" count="166" uniqueCount="103">
  <si>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</si>
  <si>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</si>
  <si>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</si>
  <si>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</si>
  <si>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</si>
  <si>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</si>
  <si>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</si>
  <si>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</si>
  <si>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</si>
  <si>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</si>
  <si>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</si>
  <si>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</si>
  <si>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</si>
  <si>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</si>
  <si>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</si>
  <si>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</si>
  <si>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</si>
  <si>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</si>
  <si>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</si>
  <si>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</si>
  <si>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</si>
  <si>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</si>
  <si>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</si>
  <si>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</si>
  <si>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</si>
  <si>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</si>
  <si>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</si>
  <si>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</si>
  <si>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</si>
  <si>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</si>
  <si>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</si>
  <si>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</si>
  <si>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</si>
  <si>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</si>
  <si>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</si>
  <si>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</si>
  <si>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</si>
  <si>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</si>
  <si>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</si>
  <si>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</si>
  <si>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</si>
  <si>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</si>
  <si>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</si>
  <si>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</si>
  <si>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</si>
  <si>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</si>
  <si>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</si>
  <si>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</si>
  <si>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</si>
  <si>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</si>
  <si>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</si>
  <si>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</si>
  <si>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</si>
  <si>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</si>
  <si>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</si>
  <si>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</si>
  <si>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</si>
  <si>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</si>
  <si>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</si>
  <si>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</si>
  <si>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</si>
  <si>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</si>
  <si>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</si>
  <si>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</si>
  <si>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</si>
  <si>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</si>
  <si>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</si>
  <si>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</si>
  <si>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</si>
  <si>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</si>
  <si>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</si>
  <si>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</si>
  <si>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</si>
  <si>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</si>
  <si>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</si>
  <si>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</si>
  <si>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</si>
  <si>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</si>
  <si>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Серпень '18 (€/МT)</t>
  </si>
  <si>
    <t>Euronext - Вересень '18 (€/МT)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</si>
  <si>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</si>
  <si>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</si>
  <si>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</si>
  <si>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</si>
  <si>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CME -Жовтень'18</t>
  </si>
  <si>
    <t>Euronext -Листопад '18 (€/МT)</t>
  </si>
  <si>
    <t>CME - Вересень'18</t>
  </si>
  <si>
    <t>CME -Серпень'18</t>
  </si>
  <si>
    <t>Euronext - Грудень '18 (€/МT)</t>
  </si>
  <si>
    <t>Euronext - Лютий '19 (€/МT)</t>
  </si>
  <si>
    <t>TOCOM -Листопад '18 (¥/МT)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</si>
  <si>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</si>
  <si>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</si>
  <si>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</si>
  <si>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</si>
  <si>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</si>
  <si>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</si>
  <si>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</si>
  <si>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</si>
  <si>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</si>
  <si>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</si>
  <si>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</si>
  <si>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3 серпня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</si>
</sst>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3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192" fontId="72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9" t="s">
        <v>102</v>
      </c>
      <c r="D4" s="150"/>
      <c r="E4" s="150"/>
      <c r="F4" s="15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4" t="s">
        <v>5</v>
      </c>
      <c r="D6" s="145"/>
      <c r="E6" s="148" t="s">
        <v>6</v>
      </c>
      <c r="F6" s="148"/>
      <c r="G6"/>
      <c r="H6"/>
      <c r="I6"/>
    </row>
    <row r="7" spans="2:6" s="6" customFormat="1" ht="15">
      <c r="B7" s="24" t="s">
        <v>86</v>
      </c>
      <c r="C7" s="119">
        <v>0.03</v>
      </c>
      <c r="D7" s="14">
        <v>3.694</v>
      </c>
      <c r="E7" s="119">
        <f aca="true" t="shared" si="0" ref="E7:F9">C7*39.3683</f>
        <v>1.1810489999999998</v>
      </c>
      <c r="F7" s="13">
        <f t="shared" si="0"/>
        <v>145.4265002</v>
      </c>
    </row>
    <row r="8" spans="2:6" s="6" customFormat="1" ht="15">
      <c r="B8" s="24" t="s">
        <v>91</v>
      </c>
      <c r="C8" s="119">
        <v>0.03</v>
      </c>
      <c r="D8" s="14">
        <v>3.846</v>
      </c>
      <c r="E8" s="119">
        <f t="shared" si="0"/>
        <v>1.1810489999999998</v>
      </c>
      <c r="F8" s="13">
        <f t="shared" si="0"/>
        <v>151.41048179999999</v>
      </c>
    </row>
    <row r="9" spans="2:17" s="6" customFormat="1" ht="15">
      <c r="B9" s="24" t="s">
        <v>100</v>
      </c>
      <c r="C9" s="119">
        <v>0.032</v>
      </c>
      <c r="D9" s="14">
        <v>3.952</v>
      </c>
      <c r="E9" s="119">
        <f t="shared" si="0"/>
        <v>1.2597856</v>
      </c>
      <c r="F9" s="13">
        <f>D9*39.3683</f>
        <v>155.58352159999998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3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4" t="s">
        <v>7</v>
      </c>
      <c r="D11" s="145"/>
      <c r="E11" s="144" t="s">
        <v>6</v>
      </c>
      <c r="F11" s="145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80</v>
      </c>
      <c r="C12" s="118">
        <v>2.56</v>
      </c>
      <c r="D12" s="13">
        <v>200</v>
      </c>
      <c r="E12" s="118">
        <f>C12/$D$86</f>
        <v>2.9571445073351046</v>
      </c>
      <c r="F12" s="71">
        <f aca="true" t="shared" si="1" ref="E12:F14">D12/$D$86</f>
        <v>231.02691463555504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85</v>
      </c>
      <c r="C13" s="138">
        <v>0.64</v>
      </c>
      <c r="D13" s="13">
        <v>195</v>
      </c>
      <c r="E13" s="138">
        <f t="shared" si="1"/>
        <v>0.7392861268337761</v>
      </c>
      <c r="F13" s="71">
        <f t="shared" si="1"/>
        <v>225.25124176966617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96</v>
      </c>
      <c r="C14" s="138">
        <v>0.76</v>
      </c>
      <c r="D14" s="13">
        <v>197</v>
      </c>
      <c r="E14" s="138">
        <f t="shared" si="1"/>
        <v>0.8779022756151091</v>
      </c>
      <c r="F14" s="71">
        <f t="shared" si="1"/>
        <v>227.56151091602172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8" t="s">
        <v>75</v>
      </c>
      <c r="D16" s="148"/>
      <c r="E16" s="144" t="s">
        <v>6</v>
      </c>
      <c r="F16" s="145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82</v>
      </c>
      <c r="C17" s="141">
        <v>0</v>
      </c>
      <c r="D17" s="87" t="s">
        <v>73</v>
      </c>
      <c r="E17" s="141">
        <f aca="true" t="shared" si="2" ref="E17:F19">C17/$D$87</f>
        <v>0</v>
      </c>
      <c r="F17" s="71" t="s">
        <v>73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92</v>
      </c>
      <c r="C18" s="138">
        <v>30</v>
      </c>
      <c r="D18" s="87">
        <v>25090</v>
      </c>
      <c r="E18" s="138">
        <f t="shared" si="2"/>
        <v>0.2694449434165619</v>
      </c>
      <c r="F18" s="71">
        <f t="shared" si="2"/>
        <v>225.34578767738458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97</v>
      </c>
      <c r="C19" s="138">
        <v>120</v>
      </c>
      <c r="D19" s="87">
        <v>24830</v>
      </c>
      <c r="E19" s="138">
        <f t="shared" si="2"/>
        <v>1.0777797736662476</v>
      </c>
      <c r="F19" s="71">
        <f t="shared" si="2"/>
        <v>223.0105981677744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6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4" t="s">
        <v>5</v>
      </c>
      <c r="D21" s="145"/>
      <c r="E21" s="148" t="s">
        <v>6</v>
      </c>
      <c r="F21" s="148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86</v>
      </c>
      <c r="C22" s="116">
        <v>0.042</v>
      </c>
      <c r="D22" s="14">
        <v>5.564</v>
      </c>
      <c r="E22" s="116">
        <f aca="true" t="shared" si="3" ref="E22:F24">C22*36.7437</f>
        <v>1.5432354</v>
      </c>
      <c r="F22" s="13">
        <f t="shared" si="3"/>
        <v>204.44194679999998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91</v>
      </c>
      <c r="C23" s="116">
        <v>0.03</v>
      </c>
      <c r="D23" s="14">
        <v>5.776</v>
      </c>
      <c r="E23" s="116">
        <f t="shared" si="3"/>
        <v>1.1023109999999998</v>
      </c>
      <c r="F23" s="13">
        <f t="shared" si="3"/>
        <v>212.23161119999997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100</v>
      </c>
      <c r="C24" s="116">
        <v>0.006</v>
      </c>
      <c r="D24" s="90">
        <v>6.012</v>
      </c>
      <c r="E24" s="116">
        <f t="shared" si="3"/>
        <v>0.2204622</v>
      </c>
      <c r="F24" s="13">
        <f t="shared" si="3"/>
        <v>220.90312439999997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40"/>
      <c r="C25" s="119"/>
      <c r="D25" s="120"/>
      <c r="E25" s="119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48" t="s">
        <v>9</v>
      </c>
      <c r="D26" s="148"/>
      <c r="E26" s="144" t="s">
        <v>10</v>
      </c>
      <c r="F26" s="145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38">
        <v>0.82</v>
      </c>
      <c r="D27" s="71">
        <v>211</v>
      </c>
      <c r="E27" s="138">
        <f aca="true" t="shared" si="4" ref="E27:F29">C27/$D$86</f>
        <v>0.9472103500057756</v>
      </c>
      <c r="F27" s="71">
        <f t="shared" si="4"/>
        <v>243.73339494051055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88</v>
      </c>
      <c r="C28" s="138">
        <v>0.59</v>
      </c>
      <c r="D28" s="13">
        <v>212</v>
      </c>
      <c r="E28" s="138">
        <f t="shared" si="4"/>
        <v>0.6815293981748873</v>
      </c>
      <c r="F28" s="71">
        <f t="shared" si="4"/>
        <v>244.88852951368833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93</v>
      </c>
      <c r="C29" s="138">
        <v>1.05</v>
      </c>
      <c r="D29" s="13">
        <v>212.75</v>
      </c>
      <c r="E29" s="138">
        <f>C29/$D$86</f>
        <v>1.212891301836664</v>
      </c>
      <c r="F29" s="71">
        <f t="shared" si="4"/>
        <v>245.75488044357166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8" t="s">
        <v>12</v>
      </c>
      <c r="D31" s="148"/>
      <c r="E31" s="148" t="s">
        <v>10</v>
      </c>
      <c r="F31" s="14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38">
        <v>0.33</v>
      </c>
      <c r="D32" s="13">
        <v>379.75</v>
      </c>
      <c r="E32" s="138">
        <f aca="true" t="shared" si="5" ref="E32:F34">C32/$D$86</f>
        <v>0.3811944091486658</v>
      </c>
      <c r="F32" s="71">
        <f t="shared" si="5"/>
        <v>438.66235416426014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81</v>
      </c>
      <c r="C33" s="138">
        <v>0.07</v>
      </c>
      <c r="D33" s="13">
        <v>378.25</v>
      </c>
      <c r="E33" s="138">
        <f t="shared" si="5"/>
        <v>0.08085942012244426</v>
      </c>
      <c r="F33" s="71">
        <f t="shared" si="5"/>
        <v>436.92965230449346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89</v>
      </c>
      <c r="C34" s="118">
        <v>0.07</v>
      </c>
      <c r="D34" s="66">
        <v>378.25</v>
      </c>
      <c r="E34" s="118">
        <f t="shared" si="5"/>
        <v>0.08085942012244426</v>
      </c>
      <c r="F34" s="71">
        <f t="shared" si="5"/>
        <v>436.92965230449346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6" t="s">
        <v>5</v>
      </c>
      <c r="D36" s="147"/>
      <c r="E36" s="146" t="s">
        <v>6</v>
      </c>
      <c r="F36" s="147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86</v>
      </c>
      <c r="C37" s="119">
        <v>0.066</v>
      </c>
      <c r="D37" s="75">
        <v>2.492</v>
      </c>
      <c r="E37" s="119">
        <f aca="true" t="shared" si="6" ref="E37:F39">C37*58.0164</f>
        <v>3.8290824</v>
      </c>
      <c r="F37" s="71">
        <f t="shared" si="6"/>
        <v>144.5768688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91</v>
      </c>
      <c r="C38" s="119">
        <v>0.062</v>
      </c>
      <c r="D38" s="75">
        <v>2.566</v>
      </c>
      <c r="E38" s="119">
        <f t="shared" si="6"/>
        <v>3.5970168</v>
      </c>
      <c r="F38" s="71">
        <f t="shared" si="6"/>
        <v>148.87008239999997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100</v>
      </c>
      <c r="C39" s="119">
        <v>0.06</v>
      </c>
      <c r="D39" s="75">
        <v>2.592</v>
      </c>
      <c r="E39" s="119">
        <f t="shared" si="6"/>
        <v>3.480984</v>
      </c>
      <c r="F39" s="71">
        <f t="shared" si="6"/>
        <v>150.3785088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6"/>
      <c r="D40" s="7"/>
      <c r="E40" s="119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6" t="s">
        <v>5</v>
      </c>
      <c r="D41" s="147"/>
      <c r="E41" s="146" t="s">
        <v>6</v>
      </c>
      <c r="F41" s="1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87</v>
      </c>
      <c r="C42" s="119">
        <v>0.036</v>
      </c>
      <c r="D42" s="75">
        <v>8.864</v>
      </c>
      <c r="E42" s="119">
        <f aca="true" t="shared" si="7" ref="E42:F44">C42*36.7437</f>
        <v>1.3227731999999999</v>
      </c>
      <c r="F42" s="71">
        <f t="shared" si="7"/>
        <v>325.6961568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86</v>
      </c>
      <c r="C43" s="119">
        <v>0.044</v>
      </c>
      <c r="D43" s="75">
        <v>8.924</v>
      </c>
      <c r="E43" s="119">
        <f t="shared" si="7"/>
        <v>1.6167227999999998</v>
      </c>
      <c r="F43" s="71">
        <f t="shared" si="7"/>
        <v>327.90077879999996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84</v>
      </c>
      <c r="C44" s="119">
        <v>0.046</v>
      </c>
      <c r="D44" s="75">
        <v>9.024</v>
      </c>
      <c r="E44" s="119">
        <f t="shared" si="7"/>
        <v>1.6902101999999999</v>
      </c>
      <c r="F44" s="71">
        <f t="shared" si="7"/>
        <v>331.57514879999997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8" t="s">
        <v>74</v>
      </c>
      <c r="D46" s="148"/>
      <c r="E46" s="144" t="s">
        <v>6</v>
      </c>
      <c r="F46" s="145"/>
      <c r="G46" s="23"/>
      <c r="H46" s="23"/>
      <c r="I46" s="23"/>
      <c r="K46" s="23"/>
      <c r="L46" s="23"/>
      <c r="M46" s="23"/>
    </row>
    <row r="47" spans="2:13" s="6" customFormat="1" ht="15">
      <c r="B47" s="24" t="s">
        <v>83</v>
      </c>
      <c r="C47" s="137">
        <v>0</v>
      </c>
      <c r="D47" s="88" t="s">
        <v>73</v>
      </c>
      <c r="E47" s="141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90</v>
      </c>
      <c r="C48" s="143">
        <v>200</v>
      </c>
      <c r="D48" s="88">
        <v>48010</v>
      </c>
      <c r="E48" s="138">
        <f>C48/$D$87</f>
        <v>1.796299622777079</v>
      </c>
      <c r="F48" s="71">
        <f>D48/$D$87</f>
        <v>431.20172444763784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101</v>
      </c>
      <c r="C49" s="143">
        <v>470</v>
      </c>
      <c r="D49" s="88">
        <v>48640</v>
      </c>
      <c r="E49" s="138">
        <f>C49/$D$87</f>
        <v>4.221304113526136</v>
      </c>
      <c r="F49" s="71">
        <f>D49/$D$87</f>
        <v>436.8600682593856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6" t="s">
        <v>16</v>
      </c>
      <c r="D51" s="147"/>
      <c r="E51" s="146" t="s">
        <v>6</v>
      </c>
      <c r="F51" s="147"/>
      <c r="G51"/>
      <c r="H51"/>
      <c r="I51"/>
      <c r="J51" s="6"/>
    </row>
    <row r="52" spans="2:19" s="22" customFormat="1" ht="15">
      <c r="B52" s="24" t="s">
        <v>87</v>
      </c>
      <c r="C52" s="116">
        <v>0.3</v>
      </c>
      <c r="D52" s="76">
        <v>332.6</v>
      </c>
      <c r="E52" s="116">
        <f aca="true" t="shared" si="8" ref="E52:F54">C52*1.1023</f>
        <v>0.33069</v>
      </c>
      <c r="F52" s="76">
        <f t="shared" si="8"/>
        <v>366.62498000000005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86</v>
      </c>
      <c r="C53" s="116">
        <v>0.4</v>
      </c>
      <c r="D53" s="76">
        <v>331.2</v>
      </c>
      <c r="E53" s="116">
        <f t="shared" si="8"/>
        <v>0.44092000000000003</v>
      </c>
      <c r="F53" s="76">
        <f t="shared" si="8"/>
        <v>365.08176000000003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84</v>
      </c>
      <c r="C54" s="116">
        <v>0.7</v>
      </c>
      <c r="D54" s="104">
        <v>331</v>
      </c>
      <c r="E54" s="116">
        <f>C54*1.1023</f>
        <v>0.77161</v>
      </c>
      <c r="F54" s="76">
        <f t="shared" si="8"/>
        <v>364.8613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42"/>
      <c r="D55" s="66"/>
      <c r="E55" s="13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6" t="s">
        <v>18</v>
      </c>
      <c r="D56" s="147"/>
      <c r="E56" s="146" t="s">
        <v>19</v>
      </c>
      <c r="F56" s="147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87</v>
      </c>
      <c r="C57" s="118">
        <v>0.23</v>
      </c>
      <c r="D57" s="71">
        <v>28.36</v>
      </c>
      <c r="E57" s="118">
        <f aca="true" t="shared" si="9" ref="E57:F59">C57/454*1000</f>
        <v>0.5066079295154184</v>
      </c>
      <c r="F57" s="71">
        <f t="shared" si="9"/>
        <v>62.4669603524229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86</v>
      </c>
      <c r="C58" s="118">
        <v>0.23</v>
      </c>
      <c r="D58" s="71">
        <v>28.5</v>
      </c>
      <c r="E58" s="118">
        <f t="shared" si="9"/>
        <v>0.5066079295154184</v>
      </c>
      <c r="F58" s="71">
        <f t="shared" si="9"/>
        <v>62.77533039647577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84</v>
      </c>
      <c r="C59" s="118">
        <v>0.24</v>
      </c>
      <c r="D59" s="71">
        <v>28.63</v>
      </c>
      <c r="E59" s="118">
        <f t="shared" si="9"/>
        <v>0.5286343612334802</v>
      </c>
      <c r="F59" s="71">
        <f t="shared" si="9"/>
        <v>63.06167400881058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6" t="s">
        <v>21</v>
      </c>
      <c r="D61" s="147"/>
      <c r="E61" s="146" t="s">
        <v>6</v>
      </c>
      <c r="F61" s="147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86</v>
      </c>
      <c r="C62" s="116">
        <v>0.135</v>
      </c>
      <c r="D62" s="75">
        <v>11.55</v>
      </c>
      <c r="E62" s="116">
        <f aca="true" t="shared" si="10" ref="E62:F64">C62*22.026</f>
        <v>2.97351</v>
      </c>
      <c r="F62" s="71">
        <f t="shared" si="10"/>
        <v>254.40030000000002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94</v>
      </c>
      <c r="C63" s="116">
        <v>0.095</v>
      </c>
      <c r="D63" s="75">
        <v>11.435</v>
      </c>
      <c r="E63" s="116">
        <f t="shared" si="10"/>
        <v>2.09247</v>
      </c>
      <c r="F63" s="71">
        <f t="shared" si="10"/>
        <v>251.86731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99</v>
      </c>
      <c r="C64" s="116">
        <v>0.075</v>
      </c>
      <c r="D64" s="75" t="s">
        <v>73</v>
      </c>
      <c r="E64" s="116">
        <f t="shared" si="10"/>
        <v>1.65195</v>
      </c>
      <c r="F64" s="71" t="s">
        <v>73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9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46" t="s">
        <v>23</v>
      </c>
      <c r="D66" s="147"/>
      <c r="E66" s="146" t="s">
        <v>24</v>
      </c>
      <c r="F66" s="147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87</v>
      </c>
      <c r="C67" s="122">
        <v>0</v>
      </c>
      <c r="D67" s="75">
        <v>1.431</v>
      </c>
      <c r="E67" s="122">
        <f aca="true" t="shared" si="11" ref="E67:F69">C67/3.785</f>
        <v>0</v>
      </c>
      <c r="F67" s="71">
        <f t="shared" si="11"/>
        <v>0.37807133421400263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86</v>
      </c>
      <c r="C68" s="122">
        <v>0</v>
      </c>
      <c r="D68" s="75">
        <v>1.441</v>
      </c>
      <c r="E68" s="122">
        <f t="shared" si="11"/>
        <v>0</v>
      </c>
      <c r="F68" s="71">
        <f t="shared" si="11"/>
        <v>0.38071334214002645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84</v>
      </c>
      <c r="C69" s="122">
        <v>0</v>
      </c>
      <c r="D69" s="75">
        <v>1.438</v>
      </c>
      <c r="E69" s="122">
        <f t="shared" si="11"/>
        <v>0</v>
      </c>
      <c r="F69" s="71">
        <f t="shared" si="11"/>
        <v>0.37992073976221924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9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25</v>
      </c>
      <c r="C71" s="146" t="s">
        <v>26</v>
      </c>
      <c r="D71" s="147"/>
      <c r="E71" s="146" t="s">
        <v>27</v>
      </c>
      <c r="F71" s="147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87</v>
      </c>
      <c r="C72" s="134">
        <v>0.0025</v>
      </c>
      <c r="D72" s="129">
        <v>0.8175</v>
      </c>
      <c r="E72" s="134">
        <f>C72/454*100</f>
        <v>0.0005506607929515419</v>
      </c>
      <c r="F72" s="77">
        <f>D72/454*1000</f>
        <v>1.800660792951542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86</v>
      </c>
      <c r="C73" s="134">
        <v>0.02</v>
      </c>
      <c r="D73" s="129">
        <v>0.86</v>
      </c>
      <c r="E73" s="134">
        <f>C73/454*100</f>
        <v>0.004405286343612335</v>
      </c>
      <c r="F73" s="77">
        <f>D73/454*1000</f>
        <v>1.894273127753304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84</v>
      </c>
      <c r="C74" s="134">
        <v>0.0265</v>
      </c>
      <c r="D74" s="129">
        <v>0.8785</v>
      </c>
      <c r="E74" s="134">
        <f>C74/454*100</f>
        <v>0.005837004405286343</v>
      </c>
      <c r="F74" s="77">
        <f>D74/454*1000</f>
        <v>1.935022026431718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4" t="s">
        <v>26</v>
      </c>
      <c r="D76" s="154"/>
      <c r="E76" s="146" t="s">
        <v>29</v>
      </c>
      <c r="F76" s="147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84</v>
      </c>
      <c r="C77" s="120">
        <v>0.0026</v>
      </c>
      <c r="D77" s="130">
        <v>0.1087</v>
      </c>
      <c r="E77" s="120">
        <f aca="true" t="shared" si="12" ref="E77:F79">C77/454*1000000</f>
        <v>5.7268722466960345</v>
      </c>
      <c r="F77" s="71">
        <f t="shared" si="12"/>
        <v>239.42731277533042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95</v>
      </c>
      <c r="C78" s="120">
        <v>0.0027</v>
      </c>
      <c r="D78" s="130">
        <v>0.1168</v>
      </c>
      <c r="E78" s="120">
        <f t="shared" si="12"/>
        <v>5.947136563876652</v>
      </c>
      <c r="F78" s="71">
        <f t="shared" si="12"/>
        <v>257.26872246696036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98</v>
      </c>
      <c r="C79" s="120">
        <v>0.0025</v>
      </c>
      <c r="D79" s="130" t="s">
        <v>73</v>
      </c>
      <c r="E79" s="120">
        <f t="shared" si="12"/>
        <v>5.506607929515419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6" t="s">
        <v>73</v>
      </c>
      <c r="E85" s="131">
        <v>1.1552</v>
      </c>
      <c r="F85" s="131">
        <v>0.009</v>
      </c>
      <c r="G85" s="131">
        <v>1.2986</v>
      </c>
      <c r="H85" s="131">
        <v>1.0042</v>
      </c>
      <c r="I85" s="131">
        <v>0.7687</v>
      </c>
      <c r="J85" s="131">
        <v>0.7388</v>
      </c>
      <c r="K85" s="131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2">
        <v>0.8657</v>
      </c>
      <c r="E86" s="132" t="s">
        <v>73</v>
      </c>
      <c r="F86" s="132">
        <v>0.0078</v>
      </c>
      <c r="G86" s="132">
        <v>1.1241</v>
      </c>
      <c r="H86" s="132">
        <v>0.8693</v>
      </c>
      <c r="I86" s="132">
        <v>0.6654</v>
      </c>
      <c r="J86" s="132">
        <v>0.6395</v>
      </c>
      <c r="K86" s="132">
        <v>0.1103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1">
        <v>111.34</v>
      </c>
      <c r="E87" s="131">
        <v>128.62</v>
      </c>
      <c r="F87" s="131" t="s">
        <v>73</v>
      </c>
      <c r="G87" s="131">
        <v>144.5861</v>
      </c>
      <c r="H87" s="131">
        <v>111.8096</v>
      </c>
      <c r="I87" s="131">
        <v>85.5869</v>
      </c>
      <c r="J87" s="131">
        <v>82.258</v>
      </c>
      <c r="K87" s="131">
        <v>14.186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2">
        <v>0.7701</v>
      </c>
      <c r="E88" s="132">
        <v>0.8896</v>
      </c>
      <c r="F88" s="132">
        <v>0.0069</v>
      </c>
      <c r="G88" s="132" t="s">
        <v>73</v>
      </c>
      <c r="H88" s="132">
        <v>0.7733</v>
      </c>
      <c r="I88" s="132">
        <v>0.5919</v>
      </c>
      <c r="J88" s="132">
        <v>0.5689</v>
      </c>
      <c r="K88" s="132">
        <v>0.0981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1">
        <v>0.9958</v>
      </c>
      <c r="E89" s="131">
        <v>1.1503</v>
      </c>
      <c r="F89" s="131">
        <v>0.0089</v>
      </c>
      <c r="G89" s="131">
        <v>1.2931</v>
      </c>
      <c r="H89" s="131" t="s">
        <v>73</v>
      </c>
      <c r="I89" s="131">
        <v>0.7655</v>
      </c>
      <c r="J89" s="131">
        <v>0.7357</v>
      </c>
      <c r="K89" s="131">
        <v>0.1269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2">
        <v>1.3009</v>
      </c>
      <c r="E90" s="132">
        <v>1.5028</v>
      </c>
      <c r="F90" s="132">
        <v>0.0117</v>
      </c>
      <c r="G90" s="132">
        <v>1.6893</v>
      </c>
      <c r="H90" s="132">
        <v>1.3064</v>
      </c>
      <c r="I90" s="132" t="s">
        <v>73</v>
      </c>
      <c r="J90" s="132">
        <v>0.9611</v>
      </c>
      <c r="K90" s="132">
        <v>0.1657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1">
        <v>1.3535</v>
      </c>
      <c r="E91" s="131">
        <v>1.5636</v>
      </c>
      <c r="F91" s="131">
        <v>0.0122</v>
      </c>
      <c r="G91" s="131">
        <v>1.7577</v>
      </c>
      <c r="H91" s="131">
        <v>1.3593</v>
      </c>
      <c r="I91" s="131">
        <v>1.0405</v>
      </c>
      <c r="J91" s="131" t="s">
        <v>73</v>
      </c>
      <c r="K91" s="131">
        <v>0.1725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2">
        <v>7.8486</v>
      </c>
      <c r="E92" s="132">
        <v>9.0667</v>
      </c>
      <c r="F92" s="132">
        <v>0.0705</v>
      </c>
      <c r="G92" s="132">
        <v>10.1922</v>
      </c>
      <c r="H92" s="132">
        <v>7.8817</v>
      </c>
      <c r="I92" s="132">
        <v>6.0332</v>
      </c>
      <c r="J92" s="132">
        <v>5.7985</v>
      </c>
      <c r="K92" s="132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55</v>
      </c>
      <c r="C114" s="157"/>
      <c r="D114" s="157"/>
      <c r="E114" s="157"/>
      <c r="F114" s="157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3" t="s">
        <v>56</v>
      </c>
      <c r="C115" s="153"/>
      <c r="D115" s="153"/>
      <c r="E115" s="153"/>
      <c r="F115" s="153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3" t="s">
        <v>57</v>
      </c>
      <c r="C116" s="153"/>
      <c r="D116" s="153"/>
      <c r="E116" s="153"/>
      <c r="F116" s="153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3" t="s">
        <v>58</v>
      </c>
      <c r="C117" s="153"/>
      <c r="D117" s="153"/>
      <c r="E117" s="153"/>
      <c r="F117" s="153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3" t="s">
        <v>59</v>
      </c>
      <c r="C118" s="153"/>
      <c r="D118" s="153"/>
      <c r="E118" s="153"/>
      <c r="F118" s="153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3" t="s">
        <v>60</v>
      </c>
      <c r="C119" s="153"/>
      <c r="D119" s="153"/>
      <c r="E119" s="153"/>
      <c r="F119" s="153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3" t="s">
        <v>61</v>
      </c>
      <c r="C120" s="153"/>
      <c r="D120" s="153"/>
      <c r="E120" s="153"/>
      <c r="F120" s="153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2" t="s">
        <v>62</v>
      </c>
      <c r="C121" s="152"/>
      <c r="D121" s="152"/>
      <c r="E121" s="152"/>
      <c r="F121" s="152"/>
      <c r="G121" s="123"/>
      <c r="H121" s="123"/>
    </row>
    <row r="122" spans="7:8" ht="15">
      <c r="G122" s="123"/>
      <c r="H122" s="123"/>
    </row>
    <row r="123" spans="2:8" ht="15.75">
      <c r="B123" s="32" t="s">
        <v>63</v>
      </c>
      <c r="C123" s="155"/>
      <c r="D123" s="164"/>
      <c r="E123" s="164"/>
      <c r="F123" s="156"/>
      <c r="G123" s="123"/>
      <c r="H123" s="123"/>
    </row>
    <row r="124" spans="2:8" ht="30.75" customHeight="1">
      <c r="B124" s="32" t="s">
        <v>64</v>
      </c>
      <c r="C124" s="155" t="s">
        <v>65</v>
      </c>
      <c r="D124" s="156"/>
      <c r="E124" s="155" t="s">
        <v>66</v>
      </c>
      <c r="F124" s="156"/>
      <c r="G124" s="123"/>
      <c r="H124" s="123"/>
    </row>
    <row r="125" spans="2:8" ht="30.75" customHeight="1">
      <c r="B125" s="32" t="s">
        <v>67</v>
      </c>
      <c r="C125" s="155" t="s">
        <v>68</v>
      </c>
      <c r="D125" s="156"/>
      <c r="E125" s="155" t="s">
        <v>69</v>
      </c>
      <c r="F125" s="156"/>
      <c r="G125" s="123"/>
      <c r="H125" s="123"/>
    </row>
    <row r="126" spans="2:8" ht="15" customHeight="1">
      <c r="B126" s="158" t="s">
        <v>70</v>
      </c>
      <c r="C126" s="160" t="s">
        <v>71</v>
      </c>
      <c r="D126" s="161"/>
      <c r="E126" s="160" t="s">
        <v>72</v>
      </c>
      <c r="F126" s="161"/>
      <c r="G126" s="123"/>
      <c r="H126" s="123"/>
    </row>
    <row r="127" spans="2:8" ht="15" customHeight="1">
      <c r="B127" s="159"/>
      <c r="C127" s="162"/>
      <c r="D127" s="163"/>
      <c r="E127" s="162"/>
      <c r="F127" s="163"/>
      <c r="G127" s="123"/>
      <c r="H127" s="123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2018-08-06T06:13:53Z</dcterms:modified>
  <cp:category/>
  <cp:version/>
  <cp:contentType/>
  <cp:contentStatus/>
</cp:coreProperties>
</file>