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<sst xmlns="http://schemas.openxmlformats.org/spreadsheetml/2006/main" count="164" uniqueCount="105">
  <si>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</si>
  <si>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</si>
  <si>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</si>
  <si>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</si>
  <si>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</si>
  <si>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</si>
  <si>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</si>
  <si>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</si>
  <si>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</si>
  <si>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</si>
  <si>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</si>
  <si>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</si>
  <si>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</si>
  <si>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</si>
  <si>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</si>
  <si>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</si>
  <si>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</si>
  <si>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</si>
  <si>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</si>
  <si>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</si>
  <si>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</si>
  <si>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</si>
  <si>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</si>
  <si>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</si>
  <si>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</si>
  <si>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</si>
  <si>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</si>
  <si>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</si>
  <si>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</si>
  <si>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</si>
  <si>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</si>
  <si>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</si>
  <si>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</si>
  <si>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</si>
  <si>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</si>
  <si>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</si>
  <si>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</si>
  <si>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</si>
  <si>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</si>
  <si>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</si>
  <si>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</si>
  <si>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</si>
  <si>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</si>
  <si>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</si>
  <si>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</si>
  <si>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</si>
  <si>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</si>
  <si>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</si>
  <si>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</si>
  <si>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</si>
  <si>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</si>
  <si>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</si>
  <si>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</si>
  <si>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</si>
  <si>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</si>
  <si>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</si>
  <si>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</si>
  <si>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</si>
  <si>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</si>
  <si>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</si>
  <si>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</si>
  <si>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</si>
  <si>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</si>
  <si>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</si>
  <si>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</si>
  <si>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</si>
  <si>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</si>
  <si>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</si>
  <si>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</si>
  <si>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</si>
  <si>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</si>
  <si>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</si>
  <si>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</si>
  <si>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</si>
  <si>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</si>
  <si>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</si>
  <si>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</si>
  <si>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</si>
  <si>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</si>
  <si>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</si>
  <si>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</si>
  <si>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</si>
  <si>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</si>
  <si>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</si>
  <si>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</si>
  <si>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</si>
  <si>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</si>
  <si>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</si>
  <si>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</si>
  <si>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</si>
  <si>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</si>
  <si>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</si>
  <si>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</si>
  <si>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</si>
  <si>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</si>
  <si>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</si>
  <si>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</si>
  <si>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</si>
  <si>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</si>
  <si>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</si>
  <si>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</si>
  <si>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</si>
  <si>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</si>
  <si>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</si>
  <si>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03 березня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</si>
</sst>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104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87</v>
      </c>
      <c r="C7" s="142">
        <v>0.02</v>
      </c>
      <c r="D7" s="14">
        <v>3.744</v>
      </c>
      <c r="E7" s="142">
        <f aca="true" t="shared" si="0" ref="E7:F9">C7*39.3683</f>
        <v>0.787366</v>
      </c>
      <c r="F7" s="13">
        <f t="shared" si="0"/>
        <v>147.3949152</v>
      </c>
    </row>
    <row r="8" spans="2:6" s="6" customFormat="1" ht="15">
      <c r="B8" s="25" t="s">
        <v>90</v>
      </c>
      <c r="C8" s="142">
        <v>0.012</v>
      </c>
      <c r="D8" s="14">
        <v>3.802</v>
      </c>
      <c r="E8" s="142">
        <f t="shared" si="0"/>
        <v>0.4724196</v>
      </c>
      <c r="F8" s="13">
        <f t="shared" si="0"/>
        <v>149.6782766</v>
      </c>
    </row>
    <row r="9" spans="2:17" s="6" customFormat="1" ht="15">
      <c r="B9" s="25" t="s">
        <v>95</v>
      </c>
      <c r="C9" s="142">
        <v>0.01</v>
      </c>
      <c r="D9" s="14">
        <v>3.854</v>
      </c>
      <c r="E9" s="142">
        <f t="shared" si="0"/>
        <v>0.393683</v>
      </c>
      <c r="F9" s="13">
        <f t="shared" si="0"/>
        <v>151.72542819999998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9"/>
      <c r="D10" s="7"/>
      <c r="E10" s="140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88</v>
      </c>
      <c r="C12" s="138">
        <v>0.44</v>
      </c>
      <c r="D12" s="13">
        <v>169</v>
      </c>
      <c r="E12" s="138">
        <f>C12/$D$86</f>
        <v>0.4663487016428193</v>
      </c>
      <c r="F12" s="77">
        <f>D12/D86</f>
        <v>179.1202967673556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94</v>
      </c>
      <c r="C13" s="171">
        <v>0</v>
      </c>
      <c r="D13" s="13">
        <v>177</v>
      </c>
      <c r="E13" s="171">
        <f>C13/$D$86</f>
        <v>0</v>
      </c>
      <c r="F13" s="77">
        <f>D13/D86</f>
        <v>187.59936406995232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93</v>
      </c>
      <c r="C14" s="138">
        <v>0.28</v>
      </c>
      <c r="D14" s="13">
        <v>178.5</v>
      </c>
      <c r="E14" s="138">
        <f>C14/$D$86</f>
        <v>0.296767355590885</v>
      </c>
      <c r="F14" s="77">
        <f>D14/D86</f>
        <v>189.1891891891892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97"/>
      <c r="D15" s="57"/>
      <c r="E15" s="141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97</v>
      </c>
      <c r="C17" s="138">
        <v>40</v>
      </c>
      <c r="D17" s="100">
        <v>21870</v>
      </c>
      <c r="E17" s="138">
        <f aca="true" t="shared" si="1" ref="E17:F19">C17/$D$87</f>
        <v>0.3514629645901063</v>
      </c>
      <c r="F17" s="77">
        <f t="shared" si="1"/>
        <v>192.16237588964063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38">
        <v>90</v>
      </c>
      <c r="D18" s="100">
        <v>21830</v>
      </c>
      <c r="E18" s="138">
        <f t="shared" si="1"/>
        <v>0.7907916703277392</v>
      </c>
      <c r="F18" s="77">
        <f t="shared" si="1"/>
        <v>191.81091292505053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102</v>
      </c>
      <c r="C19" s="138">
        <v>150</v>
      </c>
      <c r="D19" s="100">
        <v>22400</v>
      </c>
      <c r="E19" s="138">
        <f t="shared" si="1"/>
        <v>1.3179861172128986</v>
      </c>
      <c r="F19" s="77">
        <f t="shared" si="1"/>
        <v>196.81926017045953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4"/>
      <c r="D20" s="7"/>
      <c r="E20" s="142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2"/>
      <c r="H21" s="102"/>
      <c r="I21" s="102"/>
      <c r="J21" s="102"/>
      <c r="K21" s="102"/>
      <c r="L21" s="102"/>
      <c r="M21" s="102"/>
      <c r="N21" s="28"/>
      <c r="O21" s="102"/>
      <c r="P21" s="102"/>
      <c r="Q21" s="102"/>
    </row>
    <row r="22" spans="2:18" s="6" customFormat="1" ht="15">
      <c r="B22" s="25" t="s">
        <v>87</v>
      </c>
      <c r="C22" s="142">
        <v>0.016</v>
      </c>
      <c r="D22" s="14">
        <v>4.342</v>
      </c>
      <c r="E22" s="142">
        <f aca="true" t="shared" si="2" ref="E22:F24">C22*36.7437</f>
        <v>0.5878992</v>
      </c>
      <c r="F22" s="13">
        <f t="shared" si="2"/>
        <v>159.54114539999998</v>
      </c>
      <c r="G22" s="102"/>
      <c r="H22" s="102"/>
      <c r="I22" s="102"/>
      <c r="J22" s="69"/>
      <c r="K22" s="102"/>
      <c r="L22" s="102"/>
      <c r="M22" s="102"/>
      <c r="N22" s="102"/>
      <c r="O22" s="102"/>
      <c r="P22" s="102"/>
      <c r="Q22" s="102"/>
      <c r="R22" s="102"/>
    </row>
    <row r="23" spans="2:18" s="6" customFormat="1" ht="15">
      <c r="B23" s="25" t="s">
        <v>90</v>
      </c>
      <c r="C23" s="142">
        <v>0.006</v>
      </c>
      <c r="D23" s="14">
        <v>4.54</v>
      </c>
      <c r="E23" s="142">
        <f t="shared" si="2"/>
        <v>0.2204622</v>
      </c>
      <c r="F23" s="13">
        <f t="shared" si="2"/>
        <v>166.816398</v>
      </c>
      <c r="G23" s="69"/>
      <c r="H23" s="102"/>
      <c r="I23" s="102"/>
      <c r="J23" s="102"/>
      <c r="K23" s="69"/>
      <c r="L23" s="102"/>
      <c r="M23" s="102"/>
      <c r="N23" s="102"/>
      <c r="O23" s="102"/>
      <c r="P23" s="102"/>
      <c r="Q23" s="102"/>
      <c r="R23" s="102"/>
    </row>
    <row r="24" spans="2:18" s="6" customFormat="1" ht="15">
      <c r="B24" s="25" t="s">
        <v>95</v>
      </c>
      <c r="C24" s="142">
        <v>0.012</v>
      </c>
      <c r="D24" s="104">
        <v>4.674</v>
      </c>
      <c r="E24" s="142">
        <f t="shared" si="2"/>
        <v>0.4409244</v>
      </c>
      <c r="F24" s="13">
        <f t="shared" si="2"/>
        <v>171.7400538</v>
      </c>
      <c r="G24" s="102"/>
      <c r="H24" s="69"/>
      <c r="I24" s="69"/>
      <c r="J24" s="102"/>
      <c r="K24" s="102"/>
      <c r="L24" s="69"/>
      <c r="M24" s="102"/>
      <c r="N24" s="102"/>
      <c r="O24" s="102"/>
      <c r="P24" s="102"/>
      <c r="Q24" s="102"/>
      <c r="R24" s="102"/>
    </row>
    <row r="25" spans="2:18" s="6" customFormat="1" ht="15">
      <c r="B25" s="25"/>
      <c r="C25" s="103"/>
      <c r="D25" s="144"/>
      <c r="E25" s="142"/>
      <c r="F25" s="72"/>
      <c r="G25" s="102"/>
      <c r="H25" s="102"/>
      <c r="I25" s="102"/>
      <c r="J25" s="102"/>
      <c r="K25" s="102"/>
      <c r="L25" s="102"/>
      <c r="M25" s="69"/>
      <c r="N25" s="102"/>
      <c r="O25" s="102"/>
      <c r="P25" s="102"/>
      <c r="Q25" s="102"/>
      <c r="R25" s="102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88</v>
      </c>
      <c r="C27" s="138">
        <v>0.57</v>
      </c>
      <c r="D27" s="77">
        <v>174</v>
      </c>
      <c r="E27" s="138">
        <f>C27/$D$86</f>
        <v>0.6041335453100158</v>
      </c>
      <c r="F27" s="77">
        <f>D27/D86</f>
        <v>184.41971383147853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89</v>
      </c>
      <c r="C28" s="138">
        <v>0.56</v>
      </c>
      <c r="D28" s="13">
        <v>176.25</v>
      </c>
      <c r="E28" s="138">
        <f>C28/$D$86</f>
        <v>0.59353471118177</v>
      </c>
      <c r="F28" s="77">
        <f>D28/D86</f>
        <v>186.80445151033385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98</v>
      </c>
      <c r="C29" s="138">
        <v>0.43</v>
      </c>
      <c r="D29" s="13">
        <v>174</v>
      </c>
      <c r="E29" s="138">
        <f>C29/$D$86</f>
        <v>0.4557498675145734</v>
      </c>
      <c r="F29" s="77">
        <f>D29/D86</f>
        <v>184.41971383147853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89</v>
      </c>
      <c r="C32" s="138">
        <v>0.12</v>
      </c>
      <c r="D32" s="13">
        <v>419</v>
      </c>
      <c r="E32" s="138">
        <f>C32/$D$86</f>
        <v>0.1271860095389507</v>
      </c>
      <c r="F32" s="77">
        <f>D32/D86</f>
        <v>444.0911499735029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93</v>
      </c>
      <c r="C33" s="138">
        <v>0.13</v>
      </c>
      <c r="D33" s="13">
        <v>383.75</v>
      </c>
      <c r="E33" s="138">
        <f>C33/$D$86</f>
        <v>0.13778484366719662</v>
      </c>
      <c r="F33" s="77">
        <f>D33/$D$86</f>
        <v>406.73025967143616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101</v>
      </c>
      <c r="C34" s="138">
        <v>0.39</v>
      </c>
      <c r="D34" s="72">
        <v>386</v>
      </c>
      <c r="E34" s="138">
        <f>C34/$D$86</f>
        <v>0.41335453100158986</v>
      </c>
      <c r="F34" s="77">
        <f>D34/$D$86</f>
        <v>409.11499735029145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42">
        <v>0.032</v>
      </c>
      <c r="D37" s="81">
        <v>2.61</v>
      </c>
      <c r="E37" s="142">
        <f aca="true" t="shared" si="3" ref="E37:F39">C37*58.0164</f>
        <v>1.8565247999999999</v>
      </c>
      <c r="F37" s="77">
        <f t="shared" si="3"/>
        <v>151.42280399999999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90</v>
      </c>
      <c r="C38" s="142">
        <v>0.04</v>
      </c>
      <c r="D38" s="81">
        <v>2.43</v>
      </c>
      <c r="E38" s="142">
        <f t="shared" si="3"/>
        <v>2.320656</v>
      </c>
      <c r="F38" s="77">
        <f t="shared" si="3"/>
        <v>140.979852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95</v>
      </c>
      <c r="C39" s="142">
        <v>0.03</v>
      </c>
      <c r="D39" s="81">
        <v>2.394</v>
      </c>
      <c r="E39" s="142">
        <f t="shared" si="3"/>
        <v>1.740492</v>
      </c>
      <c r="F39" s="77">
        <f t="shared" si="3"/>
        <v>138.8912616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7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42">
        <v>0.002</v>
      </c>
      <c r="D42" s="81">
        <v>10.26</v>
      </c>
      <c r="E42" s="142">
        <f aca="true" t="shared" si="4" ref="E42:F44">C42*36.7437</f>
        <v>0.0734874</v>
      </c>
      <c r="F42" s="77">
        <f t="shared" si="4"/>
        <v>376.99036199999995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90</v>
      </c>
      <c r="C43" s="142">
        <v>0.002</v>
      </c>
      <c r="D43" s="81">
        <v>10.37</v>
      </c>
      <c r="E43" s="142">
        <f t="shared" si="4"/>
        <v>0.0734874</v>
      </c>
      <c r="F43" s="77">
        <f t="shared" si="4"/>
        <v>381.03216899999995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2">
        <v>0.002</v>
      </c>
      <c r="D44" s="81">
        <v>10.452</v>
      </c>
      <c r="E44" s="142">
        <f t="shared" si="4"/>
        <v>0.0734874</v>
      </c>
      <c r="F44" s="77">
        <f t="shared" si="4"/>
        <v>384.04515239999995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9"/>
      <c r="D45" s="81"/>
      <c r="E45" s="99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92</v>
      </c>
      <c r="C47" s="147">
        <v>0</v>
      </c>
      <c r="D47" s="101" t="s">
        <v>81</v>
      </c>
      <c r="E47" s="148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99</v>
      </c>
      <c r="C48" s="145">
        <v>90</v>
      </c>
      <c r="D48" s="101">
        <v>47600</v>
      </c>
      <c r="E48" s="142">
        <f t="shared" si="5"/>
        <v>0.7907916703277392</v>
      </c>
      <c r="F48" s="77">
        <f t="shared" si="5"/>
        <v>418.2409278622265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102</v>
      </c>
      <c r="C49" s="147">
        <v>0</v>
      </c>
      <c r="D49" s="101">
        <v>50000</v>
      </c>
      <c r="E49" s="148">
        <f t="shared" si="5"/>
        <v>0</v>
      </c>
      <c r="F49" s="77">
        <f t="shared" si="5"/>
        <v>439.3287057376329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87</v>
      </c>
      <c r="C52" s="137">
        <v>2</v>
      </c>
      <c r="D52" s="82">
        <v>328.4</v>
      </c>
      <c r="E52" s="137">
        <f aca="true" t="shared" si="6" ref="E52:F54">C52*1.1023</f>
        <v>2.2046</v>
      </c>
      <c r="F52" s="82">
        <f t="shared" si="6"/>
        <v>361.99532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90</v>
      </c>
      <c r="C53" s="137">
        <v>1.8</v>
      </c>
      <c r="D53" s="82">
        <v>334</v>
      </c>
      <c r="E53" s="137">
        <f t="shared" si="6"/>
        <v>1.9841400000000002</v>
      </c>
      <c r="F53" s="82">
        <f t="shared" si="6"/>
        <v>368.1682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7">
        <v>1.9</v>
      </c>
      <c r="D54" s="122">
        <v>335.5</v>
      </c>
      <c r="E54" s="137">
        <f t="shared" si="6"/>
        <v>2.09437</v>
      </c>
      <c r="F54" s="82">
        <f t="shared" si="6"/>
        <v>369.82165000000003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8"/>
      <c r="D55" s="72"/>
      <c r="E55" s="97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41">
        <v>0.25</v>
      </c>
      <c r="D57" s="77">
        <v>34.14</v>
      </c>
      <c r="E57" s="141">
        <f aca="true" t="shared" si="7" ref="E57:F59">C57/454*1000</f>
        <v>0.5506607929515419</v>
      </c>
      <c r="F57" s="77">
        <f t="shared" si="7"/>
        <v>75.19823788546255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90</v>
      </c>
      <c r="C58" s="141">
        <v>0.25</v>
      </c>
      <c r="D58" s="77">
        <v>34.44</v>
      </c>
      <c r="E58" s="141">
        <f t="shared" si="7"/>
        <v>0.5506607929515419</v>
      </c>
      <c r="F58" s="77">
        <f t="shared" si="7"/>
        <v>75.85903083700441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1">
        <v>0.25</v>
      </c>
      <c r="D59" s="77">
        <v>34.69</v>
      </c>
      <c r="E59" s="141">
        <f t="shared" si="7"/>
        <v>0.5506607929515419</v>
      </c>
      <c r="F59" s="77">
        <f t="shared" si="7"/>
        <v>76.40969162995593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3"/>
      <c r="D60" s="75"/>
      <c r="E60" s="138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37">
        <v>0.03</v>
      </c>
      <c r="D62" s="81">
        <v>9.35</v>
      </c>
      <c r="E62" s="137">
        <f aca="true" t="shared" si="8" ref="E62:F64">C62*22.026</f>
        <v>0.6607799999999999</v>
      </c>
      <c r="F62" s="77">
        <f t="shared" si="8"/>
        <v>205.9431</v>
      </c>
      <c r="G62" s="52"/>
      <c r="H62" s="123"/>
      <c r="I62" s="123"/>
      <c r="J62" s="69"/>
      <c r="K62" s="52"/>
      <c r="L62" s="123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90</v>
      </c>
      <c r="C63" s="137">
        <v>0.035</v>
      </c>
      <c r="D63" s="81">
        <v>9.59</v>
      </c>
      <c r="E63" s="137">
        <f t="shared" si="8"/>
        <v>0.7709100000000001</v>
      </c>
      <c r="F63" s="77">
        <f t="shared" si="8"/>
        <v>211.22934</v>
      </c>
      <c r="G63" s="52"/>
      <c r="H63" s="124"/>
      <c r="I63" s="124"/>
      <c r="J63" s="124"/>
      <c r="K63" s="125"/>
      <c r="L63" s="124"/>
      <c r="M63" s="124"/>
      <c r="N63" s="124"/>
      <c r="O63" s="124"/>
      <c r="P63" s="124"/>
      <c r="Q63" s="124"/>
      <c r="R63" s="124"/>
      <c r="S63" s="126"/>
      <c r="T63" s="126"/>
      <c r="U63" s="126"/>
      <c r="V63" s="126"/>
      <c r="W63" s="124"/>
      <c r="X63" s="52"/>
    </row>
    <row r="64" spans="2:24" ht="15">
      <c r="B64" s="25" t="s">
        <v>95</v>
      </c>
      <c r="C64" s="137">
        <v>0.035</v>
      </c>
      <c r="D64" s="81">
        <v>9.86</v>
      </c>
      <c r="E64" s="137">
        <f t="shared" si="8"/>
        <v>0.7709100000000001</v>
      </c>
      <c r="F64" s="77">
        <f t="shared" si="8"/>
        <v>217.17636</v>
      </c>
      <c r="G64" s="52"/>
      <c r="H64" s="127"/>
      <c r="I64" s="127"/>
      <c r="J64" s="127"/>
      <c r="K64" s="127"/>
      <c r="L64" s="127"/>
      <c r="M64" s="127"/>
      <c r="N64" s="127"/>
      <c r="O64" s="127"/>
      <c r="P64" s="127"/>
      <c r="Q64" s="124"/>
      <c r="R64" s="124"/>
      <c r="S64" s="128"/>
      <c r="T64" s="128"/>
      <c r="U64" s="128"/>
      <c r="V64" s="126"/>
      <c r="W64" s="124"/>
      <c r="X64" s="52"/>
    </row>
    <row r="65" spans="2:24" ht="15">
      <c r="B65" s="58"/>
      <c r="C65" s="146"/>
      <c r="D65" s="76"/>
      <c r="E65" s="103"/>
      <c r="F65" s="77"/>
      <c r="G65" s="52"/>
      <c r="H65" s="127"/>
      <c r="I65" s="127"/>
      <c r="J65" s="129"/>
      <c r="K65" s="127"/>
      <c r="L65" s="127"/>
      <c r="M65" s="127"/>
      <c r="N65" s="127"/>
      <c r="O65" s="127"/>
      <c r="P65" s="127"/>
      <c r="Q65" s="124"/>
      <c r="R65" s="124"/>
      <c r="S65" s="128"/>
      <c r="T65" s="128"/>
      <c r="U65" s="128"/>
      <c r="V65" s="126"/>
      <c r="W65" s="124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29"/>
      <c r="H66" s="127"/>
      <c r="I66" s="127"/>
      <c r="J66" s="127"/>
      <c r="K66" s="129"/>
      <c r="L66" s="127"/>
      <c r="M66" s="127"/>
      <c r="N66" s="127"/>
      <c r="O66" s="127"/>
      <c r="P66" s="127"/>
      <c r="Q66" s="124"/>
      <c r="R66" s="124"/>
      <c r="S66" s="128"/>
      <c r="T66" s="128"/>
      <c r="U66" s="128"/>
      <c r="V66" s="126"/>
      <c r="W66" s="124"/>
      <c r="X66" s="52"/>
      <c r="Y66" s="37"/>
    </row>
    <row r="67" spans="2:25" s="6" customFormat="1" ht="15.75" customHeight="1">
      <c r="B67" s="25" t="s">
        <v>87</v>
      </c>
      <c r="C67" s="148">
        <v>0</v>
      </c>
      <c r="D67" s="81" t="s">
        <v>81</v>
      </c>
      <c r="E67" s="148">
        <f aca="true" t="shared" si="9" ref="E67:F69">C67/3.785</f>
        <v>0</v>
      </c>
      <c r="F67" s="77" t="s">
        <v>81</v>
      </c>
      <c r="G67" s="127"/>
      <c r="H67" s="129"/>
      <c r="I67" s="129"/>
      <c r="J67" s="127"/>
      <c r="K67" s="127"/>
      <c r="L67" s="129"/>
      <c r="M67" s="127"/>
      <c r="N67" s="127"/>
      <c r="O67" s="127"/>
      <c r="P67" s="127"/>
      <c r="Q67" s="124"/>
      <c r="R67" s="124"/>
      <c r="S67" s="128"/>
      <c r="T67" s="128"/>
      <c r="U67" s="128"/>
      <c r="V67" s="126"/>
      <c r="W67" s="124"/>
      <c r="X67" s="52"/>
      <c r="Y67" s="36"/>
    </row>
    <row r="68" spans="2:25" s="6" customFormat="1" ht="16.5" customHeight="1">
      <c r="B68" s="25" t="s">
        <v>100</v>
      </c>
      <c r="C68" s="142">
        <v>0.007</v>
      </c>
      <c r="D68" s="81">
        <v>1.512</v>
      </c>
      <c r="E68" s="142">
        <f t="shared" si="9"/>
        <v>0.0018494055482166445</v>
      </c>
      <c r="F68" s="77">
        <f t="shared" si="9"/>
        <v>0.39947159841479524</v>
      </c>
      <c r="G68" s="127"/>
      <c r="H68" s="127"/>
      <c r="I68" s="127"/>
      <c r="J68" s="127"/>
      <c r="K68" s="127"/>
      <c r="L68" s="127"/>
      <c r="M68" s="129"/>
      <c r="N68" s="127"/>
      <c r="O68" s="127"/>
      <c r="P68" s="127"/>
      <c r="Q68" s="124"/>
      <c r="R68" s="124"/>
      <c r="S68" s="128"/>
      <c r="T68" s="128"/>
      <c r="U68" s="128"/>
      <c r="V68" s="130"/>
      <c r="W68" s="124"/>
      <c r="X68" s="52"/>
      <c r="Y68" s="36"/>
    </row>
    <row r="69" spans="2:25" s="6" customFormat="1" ht="16.5" customHeight="1">
      <c r="B69" s="25" t="s">
        <v>90</v>
      </c>
      <c r="C69" s="142">
        <v>0.004</v>
      </c>
      <c r="D69" s="81">
        <v>1.525</v>
      </c>
      <c r="E69" s="142">
        <f t="shared" si="9"/>
        <v>0.0010568031704095112</v>
      </c>
      <c r="F69" s="77">
        <f t="shared" si="9"/>
        <v>0.4029062087186261</v>
      </c>
      <c r="G69" s="127"/>
      <c r="H69" s="127"/>
      <c r="I69" s="127"/>
      <c r="J69" s="127"/>
      <c r="K69" s="127"/>
      <c r="L69" s="127"/>
      <c r="M69" s="127"/>
      <c r="N69" s="129"/>
      <c r="O69" s="127"/>
      <c r="P69" s="127"/>
      <c r="Q69" s="125"/>
      <c r="R69" s="124"/>
      <c r="S69" s="128"/>
      <c r="T69" s="128"/>
      <c r="U69" s="128"/>
      <c r="V69" s="130"/>
      <c r="W69" s="124"/>
      <c r="X69" s="52"/>
      <c r="Y69" s="36"/>
    </row>
    <row r="70" spans="2:25" ht="15.75">
      <c r="B70" s="25"/>
      <c r="C70" s="84"/>
      <c r="D70" s="78"/>
      <c r="E70" s="142"/>
      <c r="F70" s="5"/>
      <c r="G70" s="127"/>
      <c r="H70" s="127"/>
      <c r="I70" s="127"/>
      <c r="J70" s="127"/>
      <c r="K70" s="127"/>
      <c r="L70" s="127"/>
      <c r="M70" s="127"/>
      <c r="N70" s="127"/>
      <c r="O70" s="129"/>
      <c r="P70" s="127"/>
      <c r="Q70" s="124"/>
      <c r="R70" s="124"/>
      <c r="S70" s="131"/>
      <c r="T70" s="132"/>
      <c r="U70" s="128"/>
      <c r="V70" s="126"/>
      <c r="W70" s="133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7"/>
      <c r="H71" s="127"/>
      <c r="I71" s="127"/>
      <c r="J71" s="127"/>
      <c r="K71" s="127"/>
      <c r="L71" s="127"/>
      <c r="M71" s="127"/>
      <c r="N71" s="127"/>
      <c r="O71" s="127"/>
      <c r="P71" s="129"/>
      <c r="Q71" s="124"/>
      <c r="R71" s="124"/>
      <c r="S71" s="124"/>
      <c r="T71" s="132"/>
      <c r="U71" s="128"/>
      <c r="V71" s="126"/>
      <c r="W71" s="124"/>
      <c r="X71" s="51"/>
      <c r="Y71" s="37"/>
    </row>
    <row r="72" spans="2:25" s="6" customFormat="1" ht="15">
      <c r="B72" s="25" t="s">
        <v>87</v>
      </c>
      <c r="C72" s="149">
        <v>0.01</v>
      </c>
      <c r="D72" s="85">
        <v>0.88</v>
      </c>
      <c r="E72" s="149">
        <f>C72/454*100</f>
        <v>0.0022026431718061676</v>
      </c>
      <c r="F72" s="83">
        <f>D72/454*1000</f>
        <v>1.9383259911894273</v>
      </c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4"/>
      <c r="S72" s="124"/>
      <c r="T72" s="124"/>
      <c r="U72" s="128"/>
      <c r="V72" s="126"/>
      <c r="W72" s="126"/>
      <c r="X72" s="59"/>
      <c r="Y72" s="36"/>
    </row>
    <row r="73" spans="2:25" s="6" customFormat="1" ht="16.5" customHeight="1">
      <c r="B73" s="25" t="s">
        <v>100</v>
      </c>
      <c r="C73" s="149">
        <v>0.0105</v>
      </c>
      <c r="D73" s="85">
        <v>0.8275</v>
      </c>
      <c r="E73" s="149">
        <f>C73/454*100</f>
        <v>0.002312775330396476</v>
      </c>
      <c r="F73" s="83">
        <f>D73/454*1000</f>
        <v>1.8226872246696035</v>
      </c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5"/>
      <c r="R73" s="124"/>
      <c r="S73" s="124"/>
      <c r="T73" s="124"/>
      <c r="U73" s="128"/>
      <c r="V73" s="126"/>
      <c r="W73" s="126"/>
      <c r="X73" s="59"/>
      <c r="Y73" s="36"/>
    </row>
    <row r="74" spans="2:25" s="6" customFormat="1" ht="15.75">
      <c r="B74" s="25" t="s">
        <v>90</v>
      </c>
      <c r="C74" s="149">
        <v>0.004</v>
      </c>
      <c r="D74" s="85">
        <v>0.84</v>
      </c>
      <c r="E74" s="149">
        <f>C74/454*100</f>
        <v>0.0008810572687224669</v>
      </c>
      <c r="F74" s="83">
        <f>D74/454*1000</f>
        <v>1.8502202643171806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4"/>
      <c r="T74" s="124"/>
      <c r="U74" s="128"/>
      <c r="V74" s="130"/>
      <c r="W74" s="124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0">
        <v>0.0014</v>
      </c>
      <c r="D77" s="105">
        <v>0.1956</v>
      </c>
      <c r="E77" s="140">
        <f aca="true" t="shared" si="10" ref="E77:F79">C77/454*1000000</f>
        <v>3.0837004405286343</v>
      </c>
      <c r="F77" s="77">
        <f t="shared" si="10"/>
        <v>430.83700440528634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91</v>
      </c>
      <c r="C78" s="140">
        <v>0.0013</v>
      </c>
      <c r="D78" s="105">
        <v>0.1943</v>
      </c>
      <c r="E78" s="140">
        <f t="shared" si="10"/>
        <v>2.8634361233480172</v>
      </c>
      <c r="F78" s="77">
        <f t="shared" si="10"/>
        <v>427.97356828193836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103</v>
      </c>
      <c r="C79" s="140">
        <v>0.0012</v>
      </c>
      <c r="D79" s="143" t="s">
        <v>81</v>
      </c>
      <c r="E79" s="140">
        <f t="shared" si="10"/>
        <v>2.643171806167401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6"/>
      <c r="D80" s="14"/>
      <c r="E80" s="96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4" t="s">
        <v>81</v>
      </c>
      <c r="E85" s="135">
        <v>1.0599</v>
      </c>
      <c r="F85" s="135">
        <v>0.0088</v>
      </c>
      <c r="G85" s="135">
        <v>1.2271</v>
      </c>
      <c r="H85" s="135">
        <v>0.9912</v>
      </c>
      <c r="I85" s="135">
        <v>0.746</v>
      </c>
      <c r="J85" s="135">
        <v>0.758</v>
      </c>
      <c r="K85" s="135">
        <v>0.1288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6">
        <v>0.9435</v>
      </c>
      <c r="E86" s="136" t="s">
        <v>81</v>
      </c>
      <c r="F86" s="136">
        <v>0.0083</v>
      </c>
      <c r="G86" s="136">
        <v>1.1578</v>
      </c>
      <c r="H86" s="136">
        <v>0.9352</v>
      </c>
      <c r="I86" s="136">
        <v>0.7038</v>
      </c>
      <c r="J86" s="136">
        <v>0.7152</v>
      </c>
      <c r="K86" s="136">
        <v>0.1215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5">
        <v>113.81</v>
      </c>
      <c r="E87" s="135">
        <v>120.6272</v>
      </c>
      <c r="F87" s="135" t="s">
        <v>81</v>
      </c>
      <c r="G87" s="135">
        <v>139.6563</v>
      </c>
      <c r="H87" s="135">
        <v>112.806</v>
      </c>
      <c r="I87" s="135">
        <v>84.9012</v>
      </c>
      <c r="J87" s="135">
        <v>86.268</v>
      </c>
      <c r="K87" s="135">
        <v>14.6589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6">
        <v>0.8149</v>
      </c>
      <c r="E88" s="136">
        <v>0.8637</v>
      </c>
      <c r="F88" s="136">
        <v>0.0072</v>
      </c>
      <c r="G88" s="136" t="s">
        <v>81</v>
      </c>
      <c r="H88" s="136">
        <v>0.8077</v>
      </c>
      <c r="I88" s="136">
        <v>0.6079</v>
      </c>
      <c r="J88" s="136">
        <v>0.6177</v>
      </c>
      <c r="K88" s="136">
        <v>0.105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5">
        <v>1.0089</v>
      </c>
      <c r="E89" s="135">
        <v>1.0693</v>
      </c>
      <c r="F89" s="135">
        <v>0.0089</v>
      </c>
      <c r="G89" s="135">
        <v>1.238</v>
      </c>
      <c r="H89" s="135" t="s">
        <v>81</v>
      </c>
      <c r="I89" s="135">
        <v>0.7526</v>
      </c>
      <c r="J89" s="135">
        <v>0.7647</v>
      </c>
      <c r="K89" s="135">
        <v>0.1299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6">
        <v>1.3405</v>
      </c>
      <c r="E90" s="136">
        <v>1.4208</v>
      </c>
      <c r="F90" s="136">
        <v>0.0118</v>
      </c>
      <c r="G90" s="136">
        <v>1.6449</v>
      </c>
      <c r="H90" s="136">
        <v>1.3287</v>
      </c>
      <c r="I90" s="136" t="s">
        <v>81</v>
      </c>
      <c r="J90" s="136">
        <v>1.0161</v>
      </c>
      <c r="K90" s="136">
        <v>0.1727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5">
        <v>1.3193</v>
      </c>
      <c r="E91" s="135">
        <v>1.3983</v>
      </c>
      <c r="F91" s="135">
        <v>0.0116</v>
      </c>
      <c r="G91" s="135">
        <v>1.6189</v>
      </c>
      <c r="H91" s="135">
        <v>1.3076</v>
      </c>
      <c r="I91" s="135">
        <v>0.9842</v>
      </c>
      <c r="J91" s="135" t="s">
        <v>81</v>
      </c>
      <c r="K91" s="135">
        <v>0.1699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6">
        <v>7.7639</v>
      </c>
      <c r="E92" s="136">
        <v>8.229</v>
      </c>
      <c r="F92" s="136">
        <v>0.0682</v>
      </c>
      <c r="G92" s="136">
        <v>9.5271</v>
      </c>
      <c r="H92" s="136">
        <v>7.6954</v>
      </c>
      <c r="I92" s="136">
        <v>5.7918</v>
      </c>
      <c r="J92" s="136">
        <v>5.885</v>
      </c>
      <c r="K92" s="136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6"/>
      <c r="G95" s="107"/>
      <c r="H95" s="107"/>
      <c r="I95" s="106"/>
      <c r="J95" s="106"/>
      <c r="K95" s="108"/>
      <c r="L95" s="108"/>
      <c r="M95" s="109"/>
      <c r="N95" s="109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10"/>
      <c r="G96" s="111"/>
      <c r="H96" s="112"/>
      <c r="I96" s="106"/>
      <c r="J96" s="106"/>
      <c r="K96" s="113"/>
      <c r="L96" s="113"/>
      <c r="M96" s="114"/>
      <c r="N96" s="115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10"/>
      <c r="G97" s="111"/>
      <c r="H97" s="112"/>
      <c r="I97" s="106"/>
      <c r="J97" s="106"/>
      <c r="K97" s="113"/>
      <c r="L97" s="113"/>
      <c r="M97" s="114"/>
      <c r="N97" s="115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6"/>
      <c r="G98" s="107"/>
      <c r="H98" s="107"/>
      <c r="I98" s="106"/>
      <c r="J98" s="106"/>
      <c r="K98" s="113"/>
      <c r="L98" s="113"/>
      <c r="M98" s="117"/>
      <c r="N98" s="118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6"/>
      <c r="G99" s="107"/>
      <c r="H99" s="107"/>
      <c r="I99" s="106"/>
      <c r="J99" s="106"/>
      <c r="K99" s="113"/>
      <c r="L99" s="117"/>
      <c r="M99" s="118"/>
      <c r="N99" s="117"/>
      <c r="O99" s="87"/>
      <c r="P99" s="87"/>
      <c r="Q99" s="87"/>
      <c r="R99" s="87"/>
      <c r="S99" s="87"/>
      <c r="T99" s="87"/>
      <c r="U99" s="95"/>
      <c r="V99" s="87"/>
      <c r="W99" s="87"/>
      <c r="X99" s="37"/>
    </row>
    <row r="100" spans="2:24" ht="15">
      <c r="B100" s="1" t="s">
        <v>51</v>
      </c>
      <c r="E100" s="29"/>
      <c r="F100" s="106"/>
      <c r="G100" s="107"/>
      <c r="H100" s="107"/>
      <c r="I100" s="106"/>
      <c r="J100" s="106"/>
      <c r="K100" s="113"/>
      <c r="L100" s="118"/>
      <c r="M100" s="118"/>
      <c r="N100" s="118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8"/>
      <c r="G101" s="119"/>
      <c r="H101" s="119"/>
      <c r="I101" s="120"/>
      <c r="J101" s="113"/>
      <c r="K101" s="113"/>
      <c r="L101" s="118"/>
      <c r="M101" s="118"/>
      <c r="N101" s="118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8"/>
      <c r="G102" s="119"/>
      <c r="H102" s="119"/>
      <c r="I102" s="120"/>
      <c r="J102" s="113"/>
      <c r="K102" s="121"/>
      <c r="L102" s="118"/>
      <c r="M102" s="117"/>
      <c r="N102" s="118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2017-03-06T08:01:30Z</dcterms:modified>
  <cp:category/>
  <cp:version/>
  <cp:contentType/>
  <cp:contentStatus/>
</cp:coreProperties>
</file>