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<sst xmlns="http://schemas.openxmlformats.org/spreadsheetml/2006/main" count="160" uniqueCount="112">
  <si>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</si>
  <si>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</si>
  <si>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</si>
  <si>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</si>
  <si>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</si>
  <si>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</si>
  <si>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</si>
  <si>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</si>
  <si>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</si>
  <si>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</si>
  <si>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</si>
  <si>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</si>
  <si>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</si>
  <si>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</si>
  <si>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</si>
  <si>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</si>
  <si>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</si>
  <si>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</si>
  <si>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</si>
  <si>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</si>
  <si>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</si>
  <si>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</si>
  <si>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</si>
  <si>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</si>
  <si>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</si>
  <si>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</si>
  <si>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</si>
  <si>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</si>
  <si>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</si>
  <si>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</si>
  <si>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</si>
  <si>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</si>
  <si>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</si>
  <si>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</si>
  <si>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</si>
  <si>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</si>
  <si>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</si>
  <si>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</si>
  <si>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</si>
  <si>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</si>
  <si>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</si>
  <si>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</si>
  <si>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</si>
  <si>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</si>
  <si>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</si>
  <si>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</si>
  <si>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</si>
  <si>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</si>
  <si>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</si>
  <si>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</si>
  <si>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</si>
  <si>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</si>
  <si>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</si>
  <si>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</si>
  <si>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</si>
  <si>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</si>
  <si>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</si>
  <si>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</si>
  <si>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</si>
  <si>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</si>
  <si>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</si>
  <si>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</si>
  <si>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</si>
  <si>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</si>
  <si>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</si>
  <si>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</si>
  <si>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</si>
  <si>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</si>
  <si>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</si>
  <si>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</si>
  <si>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</si>
  <si>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</si>
  <si>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</si>
  <si>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</si>
  <si>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</si>
  <si>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</si>
  <si>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</si>
  <si>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</si>
  <si>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</si>
  <si>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</si>
  <si>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</si>
  <si>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</si>
  <si>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</si>
  <si>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</si>
  <si>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</si>
  <si>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</si>
  <si>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</si>
  <si>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</si>
  <si>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</si>
  <si>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</si>
  <si>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</si>
  <si>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</si>
  <si>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</si>
  <si>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</si>
  <si>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</si>
  <si>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</si>
  <si>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</si>
  <si>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</si>
  <si>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</si>
  <si>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Березень '16</t>
  </si>
  <si>
    <t>CME - Травень '16</t>
  </si>
  <si>
    <t>CME - Липень '16</t>
  </si>
  <si>
    <t xml:space="preserve"> CME- Березень '16</t>
  </si>
  <si>
    <t>CME - Березень' 16</t>
  </si>
  <si>
    <t>CME - Квітень '16</t>
  </si>
  <si>
    <t>CME -Липень '16</t>
  </si>
  <si>
    <t>CME -Березень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</si>
  <si>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</si>
  <si>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</si>
  <si>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</si>
  <si>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</si>
  <si>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3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</si>
</sst>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44" t="s">
        <v>111</v>
      </c>
      <c r="D4" s="145"/>
      <c r="E4" s="145"/>
      <c r="F4" s="146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0" t="s">
        <v>5</v>
      </c>
      <c r="D6" s="141"/>
      <c r="E6" s="139" t="s">
        <v>6</v>
      </c>
      <c r="F6" s="139"/>
      <c r="G6" s="26"/>
      <c r="I6"/>
    </row>
    <row r="7" spans="2:8" s="6" customFormat="1" ht="15">
      <c r="B7" s="27" t="s">
        <v>99</v>
      </c>
      <c r="C7" s="132">
        <v>0.006</v>
      </c>
      <c r="D7" s="14">
        <v>3.54</v>
      </c>
      <c r="E7" s="132">
        <f aca="true" t="shared" si="0" ref="E7:F9">C7*39.3683</f>
        <v>0.2362098</v>
      </c>
      <c r="F7" s="13">
        <f t="shared" si="0"/>
        <v>139.363782</v>
      </c>
      <c r="G7" s="28"/>
      <c r="H7" s="28"/>
    </row>
    <row r="8" spans="2:8" s="6" customFormat="1" ht="15">
      <c r="B8" s="27" t="s">
        <v>100</v>
      </c>
      <c r="C8" s="137">
        <v>0.002</v>
      </c>
      <c r="D8" s="14">
        <v>3.56</v>
      </c>
      <c r="E8" s="137">
        <f t="shared" si="0"/>
        <v>0.0787366</v>
      </c>
      <c r="F8" s="13">
        <f t="shared" si="0"/>
        <v>140.151148</v>
      </c>
      <c r="G8" s="26"/>
      <c r="H8" s="26"/>
    </row>
    <row r="9" spans="2:17" s="6" customFormat="1" ht="15">
      <c r="B9" s="27" t="s">
        <v>101</v>
      </c>
      <c r="C9" s="137">
        <v>0.004</v>
      </c>
      <c r="D9" s="14">
        <v>3.612</v>
      </c>
      <c r="E9" s="137">
        <f t="shared" si="0"/>
        <v>0.1574732</v>
      </c>
      <c r="F9" s="13">
        <f t="shared" si="0"/>
        <v>142.19829959999998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39" t="s">
        <v>7</v>
      </c>
      <c r="D11" s="139"/>
      <c r="E11" s="140" t="s">
        <v>6</v>
      </c>
      <c r="F11" s="141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</v>
      </c>
      <c r="C12" s="47">
        <v>0.68</v>
      </c>
      <c r="D12" s="75">
        <v>147</v>
      </c>
      <c r="E12" s="47">
        <f>C12/D86</f>
        <v>0.7452871547566857</v>
      </c>
      <c r="F12" s="102">
        <f>D12/D86</f>
        <v>161.11354669004822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85</v>
      </c>
      <c r="C13" s="124">
        <v>0.16</v>
      </c>
      <c r="D13" s="75">
        <v>152</v>
      </c>
      <c r="E13" s="124">
        <f>C13/D86</f>
        <v>0.17536168347216133</v>
      </c>
      <c r="F13" s="102">
        <f>D13/D86</f>
        <v>166.59359929855327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90</v>
      </c>
      <c r="C14" s="124">
        <v>0.16</v>
      </c>
      <c r="D14" s="13">
        <v>156.25</v>
      </c>
      <c r="E14" s="124">
        <f>C14/D86</f>
        <v>0.17536168347216133</v>
      </c>
      <c r="F14" s="102">
        <f>D14/D86</f>
        <v>171.25164401578255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39" t="s">
        <v>95</v>
      </c>
      <c r="D16" s="139"/>
      <c r="E16" s="140" t="s">
        <v>6</v>
      </c>
      <c r="F16" s="141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92</v>
      </c>
      <c r="C17" s="47">
        <v>10</v>
      </c>
      <c r="D17" s="129">
        <v>19230</v>
      </c>
      <c r="E17" s="47">
        <f aca="true" t="shared" si="1" ref="E17:F19">C17/$D$87</f>
        <v>0.0879584835957428</v>
      </c>
      <c r="F17" s="102">
        <f t="shared" si="1"/>
        <v>169.14416395461342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93</v>
      </c>
      <c r="C18" s="47">
        <v>70</v>
      </c>
      <c r="D18" s="130">
        <v>19270</v>
      </c>
      <c r="E18" s="47">
        <f t="shared" si="1"/>
        <v>0.6157093851701997</v>
      </c>
      <c r="F18" s="102">
        <f t="shared" si="1"/>
        <v>169.49599788899638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108</v>
      </c>
      <c r="C19" s="157">
        <v>10</v>
      </c>
      <c r="D19" s="130">
        <v>19400</v>
      </c>
      <c r="E19" s="47">
        <f t="shared" si="1"/>
        <v>0.0879584835957428</v>
      </c>
      <c r="F19" s="102">
        <f t="shared" si="1"/>
        <v>170.63945817574105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9</v>
      </c>
      <c r="C21" s="140" t="s">
        <v>5</v>
      </c>
      <c r="D21" s="141"/>
      <c r="E21" s="139" t="s">
        <v>6</v>
      </c>
      <c r="F21" s="139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99</v>
      </c>
      <c r="C22" s="128">
        <v>0.104</v>
      </c>
      <c r="D22" s="14">
        <v>4.53</v>
      </c>
      <c r="E22" s="128">
        <f aca="true" t="shared" si="2" ref="E22:F24">C22*36.7437</f>
        <v>3.8213447999999994</v>
      </c>
      <c r="F22" s="13">
        <f t="shared" si="2"/>
        <v>166.448961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100</v>
      </c>
      <c r="C23" s="128">
        <v>0.094</v>
      </c>
      <c r="D23" s="14">
        <v>4.596</v>
      </c>
      <c r="E23" s="128">
        <f t="shared" si="2"/>
        <v>3.4539077999999996</v>
      </c>
      <c r="F23" s="13">
        <f t="shared" si="2"/>
        <v>168.87404519999998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101</v>
      </c>
      <c r="C24" s="128">
        <v>0.094</v>
      </c>
      <c r="D24" s="14">
        <v>4.644</v>
      </c>
      <c r="E24" s="128">
        <f t="shared" si="2"/>
        <v>3.4539077999999996</v>
      </c>
      <c r="F24" s="13">
        <f t="shared" si="2"/>
        <v>170.63774279999998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9</v>
      </c>
      <c r="C26" s="139" t="s">
        <v>10</v>
      </c>
      <c r="D26" s="139"/>
      <c r="E26" s="140" t="s">
        <v>11</v>
      </c>
      <c r="F26" s="141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86</v>
      </c>
      <c r="C27" s="158">
        <v>0.7</v>
      </c>
      <c r="D27" s="102">
        <v>144.5</v>
      </c>
      <c r="E27" s="158">
        <f>C27/D86</f>
        <v>0.7672073651907058</v>
      </c>
      <c r="F27" s="102">
        <f>D27/D86</f>
        <v>158.3735203857957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87</v>
      </c>
      <c r="C28" s="158">
        <v>1.48</v>
      </c>
      <c r="D28" s="75">
        <v>154.75</v>
      </c>
      <c r="E28" s="158">
        <f>C28/D86</f>
        <v>1.6220955721174923</v>
      </c>
      <c r="F28" s="102">
        <f>D28/D86</f>
        <v>169.60762823323105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88</v>
      </c>
      <c r="C29" s="158">
        <v>1.41</v>
      </c>
      <c r="D29" s="13">
        <v>161.75</v>
      </c>
      <c r="E29" s="158">
        <f>C29/D86</f>
        <v>1.5453748355984216</v>
      </c>
      <c r="F29" s="102">
        <f>D29/D86</f>
        <v>177.2797018851381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13</v>
      </c>
      <c r="C31" s="139" t="s">
        <v>14</v>
      </c>
      <c r="D31" s="139"/>
      <c r="E31" s="139" t="s">
        <v>11</v>
      </c>
      <c r="F31" s="139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12</v>
      </c>
      <c r="C32" s="158">
        <v>1.02</v>
      </c>
      <c r="D32" s="75">
        <v>347</v>
      </c>
      <c r="E32" s="158">
        <f>C32/D86</f>
        <v>1.1179307321350285</v>
      </c>
      <c r="F32" s="102">
        <f>D32/D86</f>
        <v>380.3156510302499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15</v>
      </c>
      <c r="C33" s="158">
        <v>0.89</v>
      </c>
      <c r="D33" s="75">
        <v>341</v>
      </c>
      <c r="E33" s="158">
        <f>C33/$D$86</f>
        <v>0.9754493643138974</v>
      </c>
      <c r="F33" s="102">
        <f>D33/$D$86</f>
        <v>373.73958790004383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91</v>
      </c>
      <c r="C34" s="158">
        <v>0.95</v>
      </c>
      <c r="D34" s="99">
        <v>344</v>
      </c>
      <c r="E34" s="158">
        <f>C34/$D$86</f>
        <v>1.041209995615958</v>
      </c>
      <c r="F34" s="102">
        <f>D34/$D$86</f>
        <v>377.02761946514687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16</v>
      </c>
      <c r="C36" s="142" t="s">
        <v>5</v>
      </c>
      <c r="D36" s="143"/>
      <c r="E36" s="142" t="s">
        <v>6</v>
      </c>
      <c r="F36" s="143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102</v>
      </c>
      <c r="C37" s="128">
        <v>0.064</v>
      </c>
      <c r="D37" s="107">
        <v>1.724</v>
      </c>
      <c r="E37" s="128">
        <f aca="true" t="shared" si="3" ref="E37:F39">C37*58.0164</f>
        <v>3.7130495999999997</v>
      </c>
      <c r="F37" s="102">
        <f t="shared" si="3"/>
        <v>100.0202736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100</v>
      </c>
      <c r="C38" s="128">
        <v>0.062</v>
      </c>
      <c r="D38" s="107">
        <v>1.862</v>
      </c>
      <c r="E38" s="128">
        <f t="shared" si="3"/>
        <v>3.5970168</v>
      </c>
      <c r="F38" s="102">
        <f t="shared" si="3"/>
        <v>108.0265368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101</v>
      </c>
      <c r="C39" s="128">
        <v>0.064</v>
      </c>
      <c r="D39" s="107">
        <v>1.96</v>
      </c>
      <c r="E39" s="128">
        <f t="shared" si="3"/>
        <v>3.7130495999999997</v>
      </c>
      <c r="F39" s="102">
        <f t="shared" si="3"/>
        <v>113.712144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17</v>
      </c>
      <c r="C41" s="142" t="s">
        <v>5</v>
      </c>
      <c r="D41" s="143"/>
      <c r="E41" s="142" t="s">
        <v>6</v>
      </c>
      <c r="F41" s="143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99</v>
      </c>
      <c r="C42" s="128">
        <v>0.02</v>
      </c>
      <c r="D42" s="107">
        <v>8.564</v>
      </c>
      <c r="E42" s="128">
        <f aca="true" t="shared" si="4" ref="E42:F44">C42*36.7437</f>
        <v>0.7348739999999999</v>
      </c>
      <c r="F42" s="102">
        <f t="shared" si="4"/>
        <v>314.67304679999995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100</v>
      </c>
      <c r="C43" s="128">
        <v>0.022</v>
      </c>
      <c r="D43" s="107">
        <v>8.632</v>
      </c>
      <c r="E43" s="128">
        <f t="shared" si="4"/>
        <v>0.8083613999999999</v>
      </c>
      <c r="F43" s="102">
        <f t="shared" si="4"/>
        <v>317.17161839999994</v>
      </c>
      <c r="G43" s="28"/>
      <c r="H43" s="26"/>
      <c r="K43" s="25"/>
      <c r="L43" s="25"/>
      <c r="M43" s="25"/>
    </row>
    <row r="44" spans="2:13" s="6" customFormat="1" ht="15">
      <c r="B44" s="27" t="s">
        <v>101</v>
      </c>
      <c r="C44" s="128">
        <v>0.024</v>
      </c>
      <c r="D44" s="107">
        <v>8.68</v>
      </c>
      <c r="E44" s="128">
        <f t="shared" si="4"/>
        <v>0.8818488</v>
      </c>
      <c r="F44" s="102">
        <f t="shared" si="4"/>
        <v>318.93531599999994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17</v>
      </c>
      <c r="C46" s="139" t="s">
        <v>94</v>
      </c>
      <c r="D46" s="139"/>
      <c r="E46" s="140" t="s">
        <v>6</v>
      </c>
      <c r="F46" s="141"/>
      <c r="G46" s="32"/>
      <c r="H46" s="32"/>
      <c r="I46" s="24"/>
      <c r="K46" s="25"/>
      <c r="L46" s="25"/>
      <c r="M46" s="25"/>
    </row>
    <row r="47" spans="2:13" s="6" customFormat="1" ht="15">
      <c r="B47" s="136" t="s">
        <v>96</v>
      </c>
      <c r="C47" s="138">
        <v>50</v>
      </c>
      <c r="D47" s="131">
        <v>48300</v>
      </c>
      <c r="E47" s="128">
        <f aca="true" t="shared" si="5" ref="E47:F49">C47/$D$87</f>
        <v>0.43979241797871405</v>
      </c>
      <c r="F47" s="102">
        <f t="shared" si="5"/>
        <v>424.83947576743776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97</v>
      </c>
      <c r="C48" s="138">
        <v>50</v>
      </c>
      <c r="D48" s="131">
        <v>43000</v>
      </c>
      <c r="E48" s="128">
        <f t="shared" si="5"/>
        <v>0.43979241797871405</v>
      </c>
      <c r="F48" s="102">
        <f t="shared" si="5"/>
        <v>378.2214794616941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109</v>
      </c>
      <c r="C49" s="138">
        <v>60</v>
      </c>
      <c r="D49" s="131">
        <v>44000</v>
      </c>
      <c r="E49" s="128">
        <f t="shared" si="5"/>
        <v>0.5277509015744569</v>
      </c>
      <c r="F49" s="102">
        <f t="shared" si="5"/>
        <v>387.0173278212684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18</v>
      </c>
      <c r="C51" s="142" t="s">
        <v>19</v>
      </c>
      <c r="D51" s="143"/>
      <c r="E51" s="142" t="s">
        <v>6</v>
      </c>
      <c r="F51" s="143"/>
      <c r="G51" s="32"/>
      <c r="H51" s="32"/>
      <c r="I51" s="24"/>
      <c r="J51" s="6"/>
    </row>
    <row r="52" spans="2:13" s="24" customFormat="1" ht="15">
      <c r="B52" s="27" t="s">
        <v>99</v>
      </c>
      <c r="C52" s="128">
        <v>0.008</v>
      </c>
      <c r="D52" s="108">
        <v>262.2</v>
      </c>
      <c r="E52" s="128">
        <f aca="true" t="shared" si="6" ref="E52:F54">C52*1.1023</f>
        <v>0.0088184</v>
      </c>
      <c r="F52" s="108">
        <f t="shared" si="6"/>
        <v>289.02306</v>
      </c>
      <c r="G52" s="28"/>
      <c r="H52" s="26"/>
      <c r="K52" s="6"/>
      <c r="L52" s="6"/>
      <c r="M52" s="6"/>
    </row>
    <row r="53" spans="2:19" s="24" customFormat="1" ht="15">
      <c r="B53" s="27" t="s">
        <v>100</v>
      </c>
      <c r="C53" s="128">
        <v>0.004</v>
      </c>
      <c r="D53" s="108">
        <v>264.7</v>
      </c>
      <c r="E53" s="128">
        <f t="shared" si="6"/>
        <v>0.0044092</v>
      </c>
      <c r="F53" s="108">
        <f t="shared" si="6"/>
        <v>291.77881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101</v>
      </c>
      <c r="C54" s="128">
        <v>0.003</v>
      </c>
      <c r="D54" s="108">
        <v>267.2</v>
      </c>
      <c r="E54" s="128">
        <f t="shared" si="6"/>
        <v>0.0033069</v>
      </c>
      <c r="F54" s="108">
        <f t="shared" si="6"/>
        <v>294.53456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20</v>
      </c>
      <c r="C56" s="142" t="s">
        <v>21</v>
      </c>
      <c r="D56" s="143"/>
      <c r="E56" s="142" t="s">
        <v>22</v>
      </c>
      <c r="F56" s="143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103</v>
      </c>
      <c r="C57" s="158">
        <v>0.24</v>
      </c>
      <c r="D57" s="102">
        <v>30.42</v>
      </c>
      <c r="E57" s="158">
        <f aca="true" t="shared" si="7" ref="E57:F59">C57/454*1000</f>
        <v>0.5286343612334802</v>
      </c>
      <c r="F57" s="102">
        <f t="shared" si="7"/>
        <v>67.00440528634361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100</v>
      </c>
      <c r="C58" s="158">
        <v>0.24</v>
      </c>
      <c r="D58" s="102">
        <v>30.7</v>
      </c>
      <c r="E58" s="158">
        <f t="shared" si="7"/>
        <v>0.5286343612334802</v>
      </c>
      <c r="F58" s="102">
        <f t="shared" si="7"/>
        <v>67.62114537444934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101</v>
      </c>
      <c r="C59" s="158">
        <v>0.23</v>
      </c>
      <c r="D59" s="102">
        <v>30.88</v>
      </c>
      <c r="E59" s="158">
        <f t="shared" si="7"/>
        <v>0.5066079295154184</v>
      </c>
      <c r="F59" s="102">
        <f t="shared" si="7"/>
        <v>68.01762114537445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23</v>
      </c>
      <c r="C61" s="142" t="s">
        <v>24</v>
      </c>
      <c r="D61" s="143"/>
      <c r="E61" s="142" t="s">
        <v>6</v>
      </c>
      <c r="F61" s="143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103</v>
      </c>
      <c r="C62" s="15">
        <v>0.02</v>
      </c>
      <c r="D62" s="107">
        <v>10.24</v>
      </c>
      <c r="E62" s="15">
        <f aca="true" t="shared" si="8" ref="E62:F64">C62*22.0462</f>
        <v>0.440924</v>
      </c>
      <c r="F62" s="102">
        <f t="shared" si="8"/>
        <v>225.753088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100</v>
      </c>
      <c r="C63" s="135">
        <v>0.01</v>
      </c>
      <c r="D63" s="107">
        <v>10.52</v>
      </c>
      <c r="E63" s="135">
        <f t="shared" si="8"/>
        <v>0.220462</v>
      </c>
      <c r="F63" s="102">
        <f t="shared" si="8"/>
        <v>231.92602399999998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101</v>
      </c>
      <c r="C64" s="135">
        <v>0.01</v>
      </c>
      <c r="D64" s="107">
        <v>10.75</v>
      </c>
      <c r="E64" s="135">
        <f t="shared" si="8"/>
        <v>0.220462</v>
      </c>
      <c r="F64" s="102">
        <f t="shared" si="8"/>
        <v>236.99665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25</v>
      </c>
      <c r="C66" s="142" t="s">
        <v>26</v>
      </c>
      <c r="D66" s="143"/>
      <c r="E66" s="142" t="s">
        <v>27</v>
      </c>
      <c r="F66" s="143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103</v>
      </c>
      <c r="C67" s="159">
        <v>0</v>
      </c>
      <c r="D67" s="107">
        <v>1.348</v>
      </c>
      <c r="E67" s="159">
        <f aca="true" t="shared" si="9" ref="E67:F69">C67/3.785</f>
        <v>0</v>
      </c>
      <c r="F67" s="102">
        <f t="shared" si="9"/>
        <v>0.3561426684280053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104</v>
      </c>
      <c r="C68" s="135">
        <v>0.002</v>
      </c>
      <c r="D68" s="107">
        <v>1.379</v>
      </c>
      <c r="E68" s="135">
        <f t="shared" si="9"/>
        <v>0.0005284015852047556</v>
      </c>
      <c r="F68" s="102">
        <f t="shared" si="9"/>
        <v>0.364332892998679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100</v>
      </c>
      <c r="C69" s="135">
        <v>0.002</v>
      </c>
      <c r="D69" s="107">
        <v>1.38</v>
      </c>
      <c r="E69" s="135">
        <f t="shared" si="9"/>
        <v>0.0005284015852047556</v>
      </c>
      <c r="F69" s="102">
        <f t="shared" si="9"/>
        <v>0.36459709379128136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28</v>
      </c>
      <c r="C71" s="142" t="s">
        <v>29</v>
      </c>
      <c r="D71" s="143"/>
      <c r="E71" s="142" t="s">
        <v>30</v>
      </c>
      <c r="F71" s="143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103</v>
      </c>
      <c r="C72" s="160">
        <v>0.0075</v>
      </c>
      <c r="D72" s="111">
        <v>0.79025</v>
      </c>
      <c r="E72" s="160">
        <f>C72/454*100</f>
        <v>0.0016519823788546254</v>
      </c>
      <c r="F72" s="109">
        <f>D72/454*1000</f>
        <v>1.7406387665198237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104</v>
      </c>
      <c r="C73" s="160">
        <v>0.0205</v>
      </c>
      <c r="D73" s="111">
        <v>0.7995</v>
      </c>
      <c r="E73" s="160">
        <f>C73/454*100</f>
        <v>0.004515418502202643</v>
      </c>
      <c r="F73" s="109">
        <f>D73/454*1000</f>
        <v>1.7610132158590308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100</v>
      </c>
      <c r="C74" s="160">
        <v>0.02725</v>
      </c>
      <c r="D74" s="111">
        <v>0.80975</v>
      </c>
      <c r="E74" s="160">
        <f>C74/454*100</f>
        <v>0.0060022026431718065</v>
      </c>
      <c r="F74" s="109">
        <f>D74/454*1000</f>
        <v>1.783590308370044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31</v>
      </c>
      <c r="C76" s="153" t="s">
        <v>29</v>
      </c>
      <c r="D76" s="153"/>
      <c r="E76" s="142" t="s">
        <v>32</v>
      </c>
      <c r="F76" s="143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106</v>
      </c>
      <c r="C77" s="68">
        <v>0.0017</v>
      </c>
      <c r="D77" s="106">
        <v>0.148</v>
      </c>
      <c r="E77" s="68">
        <f aca="true" t="shared" si="10" ref="E77:F79">C77/454*1000000</f>
        <v>3.7444933920704844</v>
      </c>
      <c r="F77" s="102">
        <f t="shared" si="10"/>
        <v>325.99118942731275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105</v>
      </c>
      <c r="C78" s="68">
        <v>0.0019</v>
      </c>
      <c r="D78" s="106">
        <v>0.1451</v>
      </c>
      <c r="E78" s="68">
        <f t="shared" si="10"/>
        <v>4.185022026431718</v>
      </c>
      <c r="F78" s="102">
        <f t="shared" si="10"/>
        <v>319.60352422907494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110</v>
      </c>
      <c r="C79" s="68">
        <v>0.002</v>
      </c>
      <c r="D79" s="106" t="s">
        <v>89</v>
      </c>
      <c r="E79" s="68">
        <f t="shared" si="10"/>
        <v>4.405286343612334</v>
      </c>
      <c r="F79" s="102" t="s">
        <v>89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33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34</v>
      </c>
      <c r="E84" s="48" t="s">
        <v>35</v>
      </c>
      <c r="F84" s="48" t="s">
        <v>36</v>
      </c>
      <c r="G84" s="48" t="s">
        <v>37</v>
      </c>
      <c r="H84" s="48" t="s">
        <v>38</v>
      </c>
      <c r="I84" s="48" t="s">
        <v>39</v>
      </c>
      <c r="J84" s="48" t="s">
        <v>40</v>
      </c>
      <c r="K84" s="48" t="s">
        <v>41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42</v>
      </c>
      <c r="D85" s="90" t="s">
        <v>43</v>
      </c>
      <c r="E85" s="91">
        <v>1.096</v>
      </c>
      <c r="F85" s="91">
        <v>0.0088</v>
      </c>
      <c r="G85" s="91">
        <v>1.4137</v>
      </c>
      <c r="H85" s="91">
        <v>1.007</v>
      </c>
      <c r="I85" s="91">
        <v>0.7438</v>
      </c>
      <c r="J85" s="91">
        <v>0.7373</v>
      </c>
      <c r="K85" s="91">
        <v>0.1287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44</v>
      </c>
      <c r="D86" s="126">
        <v>0.9124</v>
      </c>
      <c r="E86" s="92" t="s">
        <v>89</v>
      </c>
      <c r="F86" s="92">
        <v>0.008</v>
      </c>
      <c r="G86" s="92">
        <v>1.2899</v>
      </c>
      <c r="H86" s="92">
        <v>0.9188</v>
      </c>
      <c r="I86" s="92">
        <v>0.6786</v>
      </c>
      <c r="J86" s="92">
        <v>0.6727</v>
      </c>
      <c r="K86" s="126">
        <v>0.1175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45</v>
      </c>
      <c r="D87" s="125">
        <v>113.69</v>
      </c>
      <c r="E87" s="91">
        <v>124.6042</v>
      </c>
      <c r="F87" s="91" t="s">
        <v>89</v>
      </c>
      <c r="G87" s="91">
        <v>160.7236</v>
      </c>
      <c r="H87" s="91">
        <v>114.4914</v>
      </c>
      <c r="I87" s="125">
        <v>84.5593</v>
      </c>
      <c r="J87" s="91">
        <v>83.8236</v>
      </c>
      <c r="K87" s="125">
        <v>14.6355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46</v>
      </c>
      <c r="D88" s="92">
        <v>0.7074</v>
      </c>
      <c r="E88" s="92">
        <v>0.7753</v>
      </c>
      <c r="F88" s="126">
        <v>0.0062</v>
      </c>
      <c r="G88" s="92" t="s">
        <v>43</v>
      </c>
      <c r="H88" s="126">
        <v>0.7124</v>
      </c>
      <c r="I88" s="92">
        <v>0.5261</v>
      </c>
      <c r="J88" s="92">
        <v>0.5215</v>
      </c>
      <c r="K88" s="92">
        <v>0.0911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47</v>
      </c>
      <c r="D89" s="125">
        <v>0.993</v>
      </c>
      <c r="E89" s="91">
        <v>1.0883</v>
      </c>
      <c r="F89" s="91">
        <v>0.0087</v>
      </c>
      <c r="G89" s="91">
        <v>1.4038</v>
      </c>
      <c r="H89" s="91" t="s">
        <v>43</v>
      </c>
      <c r="I89" s="125">
        <v>0.7386</v>
      </c>
      <c r="J89" s="125">
        <v>0.7321</v>
      </c>
      <c r="K89" s="125">
        <v>0.1278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48</v>
      </c>
      <c r="D90" s="92">
        <v>1.3445</v>
      </c>
      <c r="E90" s="92">
        <v>1.4736</v>
      </c>
      <c r="F90" s="92">
        <v>0.0118</v>
      </c>
      <c r="G90" s="126">
        <v>1.9007</v>
      </c>
      <c r="H90" s="126">
        <v>1.354</v>
      </c>
      <c r="I90" s="126" t="s">
        <v>89</v>
      </c>
      <c r="J90" s="92">
        <v>0.9913</v>
      </c>
      <c r="K90" s="92">
        <v>0.1731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49</v>
      </c>
      <c r="D91" s="125">
        <v>1.3563</v>
      </c>
      <c r="E91" s="91">
        <v>1.4865</v>
      </c>
      <c r="F91" s="91">
        <v>0.0119</v>
      </c>
      <c r="G91" s="125">
        <v>1.9174</v>
      </c>
      <c r="H91" s="91">
        <v>1.3659</v>
      </c>
      <c r="I91" s="91">
        <v>1.0088</v>
      </c>
      <c r="J91" s="91" t="s">
        <v>89</v>
      </c>
      <c r="K91" s="125">
        <v>0.1746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50</v>
      </c>
      <c r="D92" s="126">
        <v>7.7681</v>
      </c>
      <c r="E92" s="92">
        <v>8.5138</v>
      </c>
      <c r="F92" s="126">
        <v>0.0683</v>
      </c>
      <c r="G92" s="92">
        <v>10.9818</v>
      </c>
      <c r="H92" s="92">
        <v>7.8229</v>
      </c>
      <c r="I92" s="92">
        <v>5.7777</v>
      </c>
      <c r="J92" s="92">
        <v>5.7274</v>
      </c>
      <c r="K92" s="92" t="s">
        <v>43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51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107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52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98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53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54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55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56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57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58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59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60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61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62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63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64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65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66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54" t="s">
        <v>67</v>
      </c>
      <c r="C114" s="148"/>
      <c r="D114" s="148"/>
      <c r="E114" s="148"/>
      <c r="F114" s="148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47" t="s">
        <v>68</v>
      </c>
      <c r="C115" s="148"/>
      <c r="D115" s="148"/>
      <c r="E115" s="148"/>
      <c r="F115" s="148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47" t="s">
        <v>69</v>
      </c>
      <c r="C116" s="148"/>
      <c r="D116" s="148"/>
      <c r="E116" s="148"/>
      <c r="F116" s="148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47" t="s">
        <v>70</v>
      </c>
      <c r="C117" s="148"/>
      <c r="D117" s="148"/>
      <c r="E117" s="148"/>
      <c r="F117" s="148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47" t="s">
        <v>71</v>
      </c>
      <c r="C118" s="148"/>
      <c r="D118" s="148"/>
      <c r="E118" s="148"/>
      <c r="F118" s="148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47" t="s">
        <v>72</v>
      </c>
      <c r="C119" s="148"/>
      <c r="D119" s="148"/>
      <c r="E119" s="148"/>
      <c r="F119" s="148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47" t="s">
        <v>73</v>
      </c>
      <c r="C120" s="148"/>
      <c r="D120" s="148"/>
      <c r="E120" s="148"/>
      <c r="F120" s="148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6" t="s">
        <v>74</v>
      </c>
      <c r="C121" s="148"/>
      <c r="D121" s="148"/>
      <c r="E121" s="148"/>
      <c r="F121" s="148"/>
    </row>
    <row r="123" spans="2:6" ht="15.75">
      <c r="B123" s="50" t="s">
        <v>75</v>
      </c>
      <c r="C123" s="149"/>
      <c r="D123" s="150"/>
      <c r="E123" s="150"/>
      <c r="F123" s="151"/>
    </row>
    <row r="124" spans="2:6" ht="30.75" customHeight="1">
      <c r="B124" s="50" t="s">
        <v>76</v>
      </c>
      <c r="C124" s="152" t="s">
        <v>77</v>
      </c>
      <c r="D124" s="152"/>
      <c r="E124" s="152" t="s">
        <v>78</v>
      </c>
      <c r="F124" s="152"/>
    </row>
    <row r="125" spans="2:6" ht="30.75" customHeight="1">
      <c r="B125" s="50" t="s">
        <v>79</v>
      </c>
      <c r="C125" s="152" t="s">
        <v>80</v>
      </c>
      <c r="D125" s="152"/>
      <c r="E125" s="152" t="s">
        <v>81</v>
      </c>
      <c r="F125" s="152"/>
    </row>
    <row r="126" spans="2:6" ht="15" customHeight="1">
      <c r="B126" s="155" t="s">
        <v>82</v>
      </c>
      <c r="C126" s="152" t="s">
        <v>83</v>
      </c>
      <c r="D126" s="152"/>
      <c r="E126" s="152" t="s">
        <v>84</v>
      </c>
      <c r="F126" s="152"/>
    </row>
    <row r="127" spans="2:6" ht="15">
      <c r="B127" s="155"/>
      <c r="C127" s="152"/>
      <c r="D127" s="152"/>
      <c r="E127" s="152"/>
      <c r="F127" s="152"/>
    </row>
  </sheetData>
  <sheetProtection/>
  <mergeCells count="47"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B117:F117"/>
    <mergeCell ref="B118:F118"/>
    <mergeCell ref="C71:D71"/>
    <mergeCell ref="E71:F71"/>
    <mergeCell ref="C41:D41"/>
    <mergeCell ref="E41:F41"/>
    <mergeCell ref="C51:D51"/>
    <mergeCell ref="E51:F51"/>
    <mergeCell ref="C56:D56"/>
    <mergeCell ref="E56:F56"/>
    <mergeCell ref="C61:D61"/>
    <mergeCell ref="E61:F6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2016-03-04T10:17:50Z</dcterms:modified>
  <cp:category/>
  <cp:version/>
  <cp:contentType/>
  <cp:contentStatus/>
</cp:coreProperties>
</file>