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<sst xmlns="http://schemas.openxmlformats.org/spreadsheetml/2006/main" count="168" uniqueCount="102">
  <si>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</si>
  <si>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</si>
  <si>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</si>
  <si>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</si>
  <si>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</si>
  <si>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</si>
  <si>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</si>
  <si>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</si>
  <si>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</si>
  <si>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</si>
  <si>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</si>
  <si>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</si>
  <si>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</si>
  <si>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</si>
  <si>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</si>
  <si>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</si>
  <si>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</si>
  <si>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</si>
  <si>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</si>
  <si>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</si>
  <si>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</si>
  <si>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</si>
  <si>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</si>
  <si>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</si>
  <si>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</si>
  <si>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</si>
  <si>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</si>
  <si>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</si>
  <si>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</si>
  <si>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</si>
  <si>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</si>
  <si>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</si>
  <si>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</si>
  <si>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</si>
  <si>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</si>
  <si>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</si>
  <si>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</si>
  <si>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</si>
  <si>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</si>
  <si>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</si>
  <si>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</si>
  <si>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</si>
  <si>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</si>
  <si>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</si>
  <si>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</si>
  <si>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</si>
  <si>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</si>
  <si>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</si>
  <si>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</si>
  <si>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</si>
  <si>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</si>
  <si>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</si>
  <si>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</si>
  <si>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</si>
  <si>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</si>
  <si>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</si>
  <si>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</si>
  <si>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</si>
  <si>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</si>
  <si>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</si>
  <si>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</si>
  <si>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</si>
  <si>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</si>
  <si>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</si>
  <si>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</si>
  <si>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</si>
  <si>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</si>
  <si>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</si>
  <si>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</si>
  <si>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</si>
  <si>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</si>
  <si>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</si>
  <si>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</si>
  <si>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</si>
  <si>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</si>
  <si>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</si>
  <si>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</si>
  <si>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</si>
  <si>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</si>
  <si>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</si>
  <si>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Euronext -Січень '19 (€/МT)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</si>
  <si>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</si>
  <si>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</si>
  <si>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</si>
  <si>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</si>
  <si>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</si>
  <si>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</si>
  <si>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</si>
  <si>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</si>
  <si>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</si>
  <si>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</si>
  <si>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</si>
  <si>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</si>
  <si>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</si>
  <si>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</si>
  <si>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</si>
  <si>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</si>
  <si>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</si>
  <si>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</si>
  <si>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</si>
  <si>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</si>
  <si>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3 січня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</si>
</sst>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101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5" t="s">
        <v>6</v>
      </c>
      <c r="F6" s="146"/>
      <c r="G6"/>
      <c r="H6"/>
      <c r="I6"/>
    </row>
    <row r="7" spans="2:6" s="6" customFormat="1" ht="15">
      <c r="B7" s="24" t="s">
        <v>83</v>
      </c>
      <c r="C7" s="117">
        <v>0.04</v>
      </c>
      <c r="D7" s="14">
        <v>3.8</v>
      </c>
      <c r="E7" s="117">
        <f aca="true" t="shared" si="0" ref="E7:F9">C7*39.3683</f>
        <v>1.574732</v>
      </c>
      <c r="F7" s="13">
        <f t="shared" si="0"/>
        <v>149.59954</v>
      </c>
    </row>
    <row r="8" spans="2:6" s="6" customFormat="1" ht="15">
      <c r="B8" s="24" t="s">
        <v>81</v>
      </c>
      <c r="C8" s="117">
        <v>0.04</v>
      </c>
      <c r="D8" s="14">
        <v>3.874</v>
      </c>
      <c r="E8" s="117">
        <f t="shared" si="0"/>
        <v>1.574732</v>
      </c>
      <c r="F8" s="13">
        <f t="shared" si="0"/>
        <v>152.5127942</v>
      </c>
    </row>
    <row r="9" spans="2:17" s="6" customFormat="1" ht="15">
      <c r="B9" s="24" t="s">
        <v>93</v>
      </c>
      <c r="C9" s="117">
        <v>0.036</v>
      </c>
      <c r="D9" s="14">
        <v>3.95</v>
      </c>
      <c r="E9" s="117">
        <f t="shared" si="0"/>
        <v>1.4172587999999997</v>
      </c>
      <c r="F9" s="13">
        <f>D9*39.3683</f>
        <v>155.504785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16">
        <v>0.14</v>
      </c>
      <c r="D12" s="13">
        <v>180</v>
      </c>
      <c r="E12" s="116">
        <f>C12/$D$86</f>
        <v>0.15970796258270592</v>
      </c>
      <c r="F12" s="71">
        <f aca="true" t="shared" si="1" ref="E12:F14">D12/$D$86</f>
        <v>205.3388090349076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78</v>
      </c>
      <c r="C13" s="116">
        <v>0.56</v>
      </c>
      <c r="D13" s="13">
        <v>181</v>
      </c>
      <c r="E13" s="116">
        <f t="shared" si="1"/>
        <v>0.6388318503308237</v>
      </c>
      <c r="F13" s="71">
        <f t="shared" si="1"/>
        <v>206.47958019621262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6">
        <v>0.27</v>
      </c>
      <c r="D14" s="13">
        <v>184.25</v>
      </c>
      <c r="E14" s="116">
        <f t="shared" si="1"/>
        <v>0.3080082135523614</v>
      </c>
      <c r="F14" s="71">
        <f t="shared" si="1"/>
        <v>210.187086470454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9" t="s">
        <v>74</v>
      </c>
      <c r="D16" s="149"/>
      <c r="E16" s="145" t="s">
        <v>6</v>
      </c>
      <c r="F16" s="14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3"/>
      <c r="D17" s="87"/>
      <c r="E17" s="135"/>
      <c r="F17" s="71"/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42"/>
      <c r="D18" s="87"/>
      <c r="E18" s="116"/>
      <c r="F18" s="71"/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42"/>
      <c r="D19" s="87"/>
      <c r="E19" s="116"/>
      <c r="F19" s="71"/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83</v>
      </c>
      <c r="C22" s="117">
        <v>0.07</v>
      </c>
      <c r="D22" s="14">
        <v>5.136</v>
      </c>
      <c r="E22" s="117">
        <f aca="true" t="shared" si="2" ref="E22:F24">C22*36.7437</f>
        <v>2.572059</v>
      </c>
      <c r="F22" s="13">
        <f t="shared" si="2"/>
        <v>188.7156432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7">
        <v>0.07</v>
      </c>
      <c r="D23" s="14">
        <v>5.196</v>
      </c>
      <c r="E23" s="117">
        <f t="shared" si="2"/>
        <v>2.572059</v>
      </c>
      <c r="F23" s="13">
        <f t="shared" si="2"/>
        <v>190.92026519999996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93</v>
      </c>
      <c r="C24" s="117">
        <v>0.066</v>
      </c>
      <c r="D24" s="89">
        <v>5.272</v>
      </c>
      <c r="E24" s="117">
        <f t="shared" si="2"/>
        <v>2.4250841999999997</v>
      </c>
      <c r="F24" s="13">
        <f t="shared" si="2"/>
        <v>193.7127864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0.98</v>
      </c>
      <c r="D27" s="71">
        <v>206</v>
      </c>
      <c r="E27" s="116">
        <f aca="true" t="shared" si="3" ref="E27:F29">C27/$D$86</f>
        <v>1.1179557380789413</v>
      </c>
      <c r="F27" s="71">
        <f t="shared" si="3"/>
        <v>234.99885922883868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88</v>
      </c>
      <c r="C28" s="116">
        <v>0.85</v>
      </c>
      <c r="D28" s="13">
        <v>207.25</v>
      </c>
      <c r="E28" s="116">
        <f t="shared" si="3"/>
        <v>0.9696554871092858</v>
      </c>
      <c r="F28" s="71">
        <f t="shared" si="3"/>
        <v>236.42482318046999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35">
        <v>0.13</v>
      </c>
      <c r="D29" s="13">
        <v>189.75</v>
      </c>
      <c r="E29" s="135">
        <f>C29/$D$86</f>
        <v>0.1483002509696555</v>
      </c>
      <c r="F29" s="71">
        <f t="shared" si="3"/>
        <v>216.46132785763174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0.34</v>
      </c>
      <c r="D32" s="13">
        <v>365.75</v>
      </c>
      <c r="E32" s="116">
        <f aca="true" t="shared" si="4" ref="E32:F34">C32/$D$86</f>
        <v>0.38786219484371437</v>
      </c>
      <c r="F32" s="71">
        <f t="shared" si="4"/>
        <v>417.2370522473192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96</v>
      </c>
      <c r="C33" s="116">
        <v>0.14</v>
      </c>
      <c r="D33" s="13">
        <v>365.5</v>
      </c>
      <c r="E33" s="116">
        <f t="shared" si="4"/>
        <v>0.15970796258270592</v>
      </c>
      <c r="F33" s="71">
        <f t="shared" si="4"/>
        <v>416.9518594569929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16">
        <v>0.14</v>
      </c>
      <c r="D34" s="66">
        <v>362.25</v>
      </c>
      <c r="E34" s="116">
        <f t="shared" si="4"/>
        <v>0.15970796258270592</v>
      </c>
      <c r="F34" s="71">
        <f t="shared" si="4"/>
        <v>413.2443531827515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7">
        <v>0.002</v>
      </c>
      <c r="D37" s="75">
        <v>2.784</v>
      </c>
      <c r="E37" s="117">
        <f aca="true" t="shared" si="5" ref="E37:F39">C37*58.0164</f>
        <v>0.11603279999999999</v>
      </c>
      <c r="F37" s="71">
        <f t="shared" si="5"/>
        <v>161.51765759999998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4">
        <v>0.012</v>
      </c>
      <c r="D38" s="75">
        <v>2.792</v>
      </c>
      <c r="E38" s="114">
        <f t="shared" si="5"/>
        <v>0.6961968</v>
      </c>
      <c r="F38" s="71">
        <f t="shared" si="5"/>
        <v>161.98178879999998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4">
        <v>0.012</v>
      </c>
      <c r="D39" s="75">
        <v>2.836</v>
      </c>
      <c r="E39" s="114">
        <f t="shared" si="5"/>
        <v>0.6961968</v>
      </c>
      <c r="F39" s="71">
        <f t="shared" si="5"/>
        <v>164.5345104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7">
        <v>0.054</v>
      </c>
      <c r="D42" s="75">
        <v>9.002</v>
      </c>
      <c r="E42" s="117">
        <f aca="true" t="shared" si="6" ref="E42:F44">C42*36.7437</f>
        <v>1.9841597999999998</v>
      </c>
      <c r="F42" s="71">
        <f t="shared" si="6"/>
        <v>330.7667874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0.056</v>
      </c>
      <c r="D43" s="75">
        <v>9.106</v>
      </c>
      <c r="E43" s="117">
        <f t="shared" si="6"/>
        <v>2.0576472</v>
      </c>
      <c r="F43" s="71">
        <f t="shared" si="6"/>
        <v>334.58813219999996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81</v>
      </c>
      <c r="C44" s="117">
        <v>0.06</v>
      </c>
      <c r="D44" s="75">
        <v>9.236</v>
      </c>
      <c r="E44" s="117">
        <f t="shared" si="6"/>
        <v>2.2046219999999996</v>
      </c>
      <c r="F44" s="71">
        <f t="shared" si="6"/>
        <v>339.3648132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73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86</v>
      </c>
      <c r="C52" s="117">
        <v>1.7</v>
      </c>
      <c r="D52" s="76">
        <v>312.6</v>
      </c>
      <c r="E52" s="117">
        <f aca="true" t="shared" si="7" ref="E52:F54">C52*1.1023</f>
        <v>1.87391</v>
      </c>
      <c r="F52" s="76">
        <f t="shared" si="7"/>
        <v>344.57898000000006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7">
        <v>1.8</v>
      </c>
      <c r="D53" s="76">
        <v>316.6</v>
      </c>
      <c r="E53" s="117">
        <f t="shared" si="7"/>
        <v>1.9841400000000002</v>
      </c>
      <c r="F53" s="76">
        <f t="shared" si="7"/>
        <v>348.98818000000006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7">
        <v>1.7</v>
      </c>
      <c r="D54" s="76">
        <v>319.8</v>
      </c>
      <c r="E54" s="117">
        <f>C54*1.1023</f>
        <v>1.87391</v>
      </c>
      <c r="F54" s="76">
        <f t="shared" si="7"/>
        <v>352.51554000000004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90</v>
      </c>
      <c r="C57" s="116">
        <v>0.28</v>
      </c>
      <c r="D57" s="71">
        <v>28.14</v>
      </c>
      <c r="E57" s="116">
        <f aca="true" t="shared" si="8" ref="E57:F59">C57/454*1000</f>
        <v>0.6167400881057269</v>
      </c>
      <c r="F57" s="71">
        <f t="shared" si="8"/>
        <v>61.98237885462555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16">
        <v>0.25</v>
      </c>
      <c r="D58" s="71">
        <v>28.43</v>
      </c>
      <c r="E58" s="116">
        <f t="shared" si="8"/>
        <v>0.5506607929515419</v>
      </c>
      <c r="F58" s="71">
        <f t="shared" si="8"/>
        <v>62.621145374449334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16">
        <v>0.25</v>
      </c>
      <c r="D59" s="71">
        <v>28.63</v>
      </c>
      <c r="E59" s="116">
        <f t="shared" si="8"/>
        <v>0.5506607929515419</v>
      </c>
      <c r="F59" s="71">
        <f t="shared" si="8"/>
        <v>63.06167400881058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7">
        <v>0.085</v>
      </c>
      <c r="D62" s="75">
        <v>10.1</v>
      </c>
      <c r="E62" s="117">
        <f aca="true" t="shared" si="9" ref="E62:F64">C62*22.026</f>
        <v>1.8722100000000002</v>
      </c>
      <c r="F62" s="71">
        <f t="shared" si="9"/>
        <v>222.46259999999998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7">
        <v>0.095</v>
      </c>
      <c r="D63" s="75">
        <v>10.44</v>
      </c>
      <c r="E63" s="117">
        <f t="shared" si="9"/>
        <v>2.09247</v>
      </c>
      <c r="F63" s="71">
        <f t="shared" si="9"/>
        <v>229.95144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81</v>
      </c>
      <c r="C64" s="117">
        <v>0.06</v>
      </c>
      <c r="D64" s="75">
        <v>10.6</v>
      </c>
      <c r="E64" s="117">
        <f t="shared" si="9"/>
        <v>1.3215599999999998</v>
      </c>
      <c r="F64" s="71">
        <f t="shared" si="9"/>
        <v>233.4756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7" t="s">
        <v>91</v>
      </c>
      <c r="D66" s="148"/>
      <c r="E66" s="147" t="s">
        <v>23</v>
      </c>
      <c r="F66" s="148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82</v>
      </c>
      <c r="C67" s="117">
        <v>0.008</v>
      </c>
      <c r="D67" s="75">
        <v>1.282</v>
      </c>
      <c r="E67" s="117">
        <f aca="true" t="shared" si="10" ref="E67:F69">C67/3.785</f>
        <v>0.0021136063408190224</v>
      </c>
      <c r="F67" s="71">
        <f t="shared" si="10"/>
        <v>0.3387054161162483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7">
        <v>0.005</v>
      </c>
      <c r="D68" s="75">
        <v>1.284</v>
      </c>
      <c r="E68" s="117">
        <f t="shared" si="10"/>
        <v>0.001321003963011889</v>
      </c>
      <c r="F68" s="71">
        <f t="shared" si="10"/>
        <v>0.3392338177014531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7">
        <v>0.007</v>
      </c>
      <c r="D69" s="75">
        <v>1.302</v>
      </c>
      <c r="E69" s="117">
        <f t="shared" si="10"/>
        <v>0.0018494055482166445</v>
      </c>
      <c r="F69" s="71">
        <f t="shared" si="10"/>
        <v>0.3439894319682959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7" t="s">
        <v>25</v>
      </c>
      <c r="D71" s="148"/>
      <c r="E71" s="147" t="s">
        <v>26</v>
      </c>
      <c r="F71" s="148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44">
        <v>0</v>
      </c>
      <c r="D72" s="126" t="s">
        <v>72</v>
      </c>
      <c r="E72" s="144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82</v>
      </c>
      <c r="C73" s="166">
        <v>0.0135</v>
      </c>
      <c r="D73" s="126">
        <v>0.955</v>
      </c>
      <c r="E73" s="166">
        <f>C73/454*100</f>
        <v>0.0029735682819383258</v>
      </c>
      <c r="F73" s="77">
        <f>D73/454*1000</f>
        <v>2.10352422907489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66">
        <v>0.01125</v>
      </c>
      <c r="D74" s="126">
        <v>0.984</v>
      </c>
      <c r="E74" s="166">
        <f>C74/454*100</f>
        <v>0.0024779735682819385</v>
      </c>
      <c r="F74" s="77">
        <f>D74/454*1000</f>
        <v>2.1674008810572687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5" t="s">
        <v>25</v>
      </c>
      <c r="D76" s="155"/>
      <c r="E76" s="147" t="s">
        <v>28</v>
      </c>
      <c r="F76" s="14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0.0024</v>
      </c>
      <c r="D77" s="127">
        <v>0.1173</v>
      </c>
      <c r="E77" s="141">
        <f aca="true" t="shared" si="11" ref="E77:F79">C77/454*1000000</f>
        <v>5.286343612334802</v>
      </c>
      <c r="F77" s="71">
        <f t="shared" si="11"/>
        <v>258.3700440528634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41">
        <v>0.0021</v>
      </c>
      <c r="D78" s="127">
        <v>0.1198</v>
      </c>
      <c r="E78" s="141">
        <f t="shared" si="11"/>
        <v>4.6255506607929515</v>
      </c>
      <c r="F78" s="71">
        <f t="shared" si="11"/>
        <v>263.87665198237886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41">
        <v>0.0018</v>
      </c>
      <c r="D79" s="127" t="s">
        <v>72</v>
      </c>
      <c r="E79" s="141">
        <f t="shared" si="11"/>
        <v>3.9647577092511015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1.1408</v>
      </c>
      <c r="F85" s="128">
        <v>0.0093</v>
      </c>
      <c r="G85" s="128">
        <v>1.2671</v>
      </c>
      <c r="H85" s="128">
        <v>1.0135</v>
      </c>
      <c r="I85" s="128">
        <v>0.7441</v>
      </c>
      <c r="J85" s="128">
        <v>0.7047</v>
      </c>
      <c r="K85" s="128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0.8766</v>
      </c>
      <c r="E86" s="129" t="s">
        <v>72</v>
      </c>
      <c r="F86" s="129">
        <v>0.0081</v>
      </c>
      <c r="G86" s="129">
        <v>1.1107</v>
      </c>
      <c r="H86" s="129">
        <v>0.8884</v>
      </c>
      <c r="I86" s="129">
        <v>0.6523</v>
      </c>
      <c r="J86" s="129">
        <v>0.6177</v>
      </c>
      <c r="K86" s="129">
        <v>0.1119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107.99</v>
      </c>
      <c r="E87" s="128">
        <v>123.195</v>
      </c>
      <c r="F87" s="128" t="s">
        <v>72</v>
      </c>
      <c r="G87" s="128">
        <v>136.8341</v>
      </c>
      <c r="H87" s="128">
        <v>109.4456</v>
      </c>
      <c r="I87" s="128">
        <v>80.3557</v>
      </c>
      <c r="J87" s="128">
        <v>76.1006</v>
      </c>
      <c r="K87" s="128">
        <v>13.7853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0.7892</v>
      </c>
      <c r="E88" s="129">
        <v>0.9003</v>
      </c>
      <c r="F88" s="129">
        <v>0.0073</v>
      </c>
      <c r="G88" s="129" t="s">
        <v>72</v>
      </c>
      <c r="H88" s="129">
        <v>0.7998</v>
      </c>
      <c r="I88" s="129">
        <v>0.5872</v>
      </c>
      <c r="J88" s="129">
        <v>0.5562</v>
      </c>
      <c r="K88" s="129">
        <v>0.1007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0.9867</v>
      </c>
      <c r="E89" s="128">
        <v>1.1256</v>
      </c>
      <c r="F89" s="128">
        <v>0.0091</v>
      </c>
      <c r="G89" s="128">
        <v>1.2502</v>
      </c>
      <c r="H89" s="128" t="s">
        <v>72</v>
      </c>
      <c r="I89" s="128">
        <v>0.7342</v>
      </c>
      <c r="J89" s="128">
        <v>0.6953</v>
      </c>
      <c r="K89" s="128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1.3439</v>
      </c>
      <c r="E90" s="129">
        <v>1.5331</v>
      </c>
      <c r="F90" s="129">
        <v>0.0124</v>
      </c>
      <c r="G90" s="129">
        <v>1.7029</v>
      </c>
      <c r="H90" s="129">
        <v>1.362</v>
      </c>
      <c r="I90" s="129" t="s">
        <v>72</v>
      </c>
      <c r="J90" s="129">
        <v>0.947</v>
      </c>
      <c r="K90" s="129">
        <v>0.1716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1.419</v>
      </c>
      <c r="E91" s="128">
        <v>1.6188</v>
      </c>
      <c r="F91" s="128">
        <v>0.0131</v>
      </c>
      <c r="G91" s="128">
        <v>1.7981</v>
      </c>
      <c r="H91" s="128">
        <v>1.4382</v>
      </c>
      <c r="I91" s="128">
        <v>1.0559</v>
      </c>
      <c r="J91" s="128" t="s">
        <v>72</v>
      </c>
      <c r="K91" s="128">
        <v>0.1811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7.8337</v>
      </c>
      <c r="E92" s="129">
        <v>8.9367</v>
      </c>
      <c r="F92" s="129">
        <v>0.0725</v>
      </c>
      <c r="G92" s="129">
        <v>9.9261</v>
      </c>
      <c r="H92" s="129">
        <v>7.9393</v>
      </c>
      <c r="I92" s="129">
        <v>5.8291</v>
      </c>
      <c r="J92" s="129">
        <v>5.5204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4" t="s">
        <v>55</v>
      </c>
      <c r="C115" s="154"/>
      <c r="D115" s="154"/>
      <c r="E115" s="154"/>
      <c r="F115" s="15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4" t="s">
        <v>56</v>
      </c>
      <c r="C116" s="154"/>
      <c r="D116" s="154"/>
      <c r="E116" s="154"/>
      <c r="F116" s="15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4" t="s">
        <v>57</v>
      </c>
      <c r="C117" s="154"/>
      <c r="D117" s="154"/>
      <c r="E117" s="154"/>
      <c r="F117" s="15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4" t="s">
        <v>58</v>
      </c>
      <c r="C118" s="154"/>
      <c r="D118" s="154"/>
      <c r="E118" s="154"/>
      <c r="F118" s="15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4" t="s">
        <v>59</v>
      </c>
      <c r="C119" s="154"/>
      <c r="D119" s="154"/>
      <c r="E119" s="154"/>
      <c r="F119" s="15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4" t="s">
        <v>60</v>
      </c>
      <c r="C120" s="154"/>
      <c r="D120" s="154"/>
      <c r="E120" s="154"/>
      <c r="F120" s="15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3" t="s">
        <v>61</v>
      </c>
      <c r="C121" s="153"/>
      <c r="D121" s="153"/>
      <c r="E121" s="153"/>
      <c r="F121" s="153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6"/>
      <c r="D123" s="165"/>
      <c r="E123" s="165"/>
      <c r="F123" s="157"/>
      <c r="G123" s="120"/>
      <c r="H123" s="120"/>
    </row>
    <row r="124" spans="2:8" ht="30.75" customHeight="1">
      <c r="B124" s="32" t="s">
        <v>63</v>
      </c>
      <c r="C124" s="156" t="s">
        <v>64</v>
      </c>
      <c r="D124" s="157"/>
      <c r="E124" s="156" t="s">
        <v>65</v>
      </c>
      <c r="F124" s="157"/>
      <c r="G124" s="120"/>
      <c r="H124" s="120"/>
    </row>
    <row r="125" spans="2:8" ht="30.75" customHeight="1">
      <c r="B125" s="32" t="s">
        <v>66</v>
      </c>
      <c r="C125" s="156" t="s">
        <v>67</v>
      </c>
      <c r="D125" s="157"/>
      <c r="E125" s="156" t="s">
        <v>68</v>
      </c>
      <c r="F125" s="157"/>
      <c r="G125" s="120"/>
      <c r="H125" s="120"/>
    </row>
    <row r="126" spans="2:8" ht="15" customHeight="1">
      <c r="B126" s="159" t="s">
        <v>69</v>
      </c>
      <c r="C126" s="161" t="s">
        <v>70</v>
      </c>
      <c r="D126" s="162"/>
      <c r="E126" s="161" t="s">
        <v>71</v>
      </c>
      <c r="F126" s="162"/>
      <c r="G126" s="120"/>
      <c r="H126" s="120"/>
    </row>
    <row r="127" spans="2:8" ht="15" customHeight="1">
      <c r="B127" s="160"/>
      <c r="C127" s="163"/>
      <c r="D127" s="164"/>
      <c r="E127" s="163"/>
      <c r="F127" s="164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2019-01-04T09:55:15Z</dcterms:modified>
  <cp:category/>
  <cp:version/>
  <cp:contentType/>
  <cp:contentStatus/>
</cp:coreProperties>
</file>