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<sst xmlns="http://schemas.openxmlformats.org/spreadsheetml/2006/main" count="160" uniqueCount="109">
  <si>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</si>
  <si>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</si>
  <si>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</si>
  <si>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</si>
  <si>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</si>
  <si>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</si>
  <si>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</si>
  <si>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</si>
  <si>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</si>
  <si>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</si>
  <si>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</si>
  <si>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</si>
  <si>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</si>
  <si>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</si>
  <si>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</si>
  <si>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</si>
  <si>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</si>
  <si>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</si>
  <si>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</si>
  <si>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</si>
  <si>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</si>
  <si>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</si>
  <si>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</si>
  <si>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</si>
  <si>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</si>
  <si>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</si>
  <si>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</si>
  <si>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</si>
  <si>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</si>
  <si>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</si>
  <si>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</si>
  <si>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</si>
  <si>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</si>
  <si>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</si>
  <si>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</si>
  <si>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</si>
  <si>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</si>
  <si>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</si>
  <si>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</si>
  <si>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</si>
  <si>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</si>
  <si>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</si>
  <si>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</si>
  <si>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</si>
  <si>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</si>
  <si>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</si>
  <si>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</si>
  <si>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</si>
  <si>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</si>
  <si>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</si>
  <si>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</si>
  <si>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</si>
  <si>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</si>
  <si>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</si>
  <si>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</si>
  <si>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</si>
  <si>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</si>
  <si>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</si>
  <si>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</si>
  <si>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</si>
  <si>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</si>
  <si>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</si>
  <si>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</si>
  <si>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</si>
  <si>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</si>
  <si>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</si>
  <si>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</si>
  <si>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</si>
  <si>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</si>
  <si>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</si>
  <si>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</si>
  <si>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</si>
  <si>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</si>
  <si>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</si>
  <si>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</si>
  <si>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</si>
  <si>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</si>
  <si>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</si>
  <si>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</si>
  <si>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</si>
  <si>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</si>
  <si>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</si>
  <si>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</si>
  <si>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</si>
  <si>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</si>
  <si>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</si>
  <si>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</si>
  <si>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</si>
  <si>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</si>
  <si>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Euronext - Січень '17 (€/МT)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</si>
  <si>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</si>
  <si>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</si>
  <si>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</si>
  <si>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</si>
  <si>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</si>
  <si>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</si>
  <si>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</si>
  <si>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</si>
  <si>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</si>
  <si>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</si>
  <si>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</si>
  <si>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</si>
  <si>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</si>
  <si>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</si>
  <si>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</si>
  <si>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</si>
  <si>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</si>
  <si>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</si>
  <si>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03 січня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</si>
</sst>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108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91</v>
      </c>
      <c r="C7" s="143">
        <v>0.036</v>
      </c>
      <c r="D7" s="14">
        <v>3.552</v>
      </c>
      <c r="E7" s="143">
        <f aca="true" t="shared" si="0" ref="E7:F9">C7*39.3683</f>
        <v>1.4172587999999997</v>
      </c>
      <c r="F7" s="13">
        <f t="shared" si="0"/>
        <v>139.83620159999998</v>
      </c>
    </row>
    <row r="8" spans="2:6" s="6" customFormat="1" ht="15">
      <c r="B8" s="25" t="s">
        <v>95</v>
      </c>
      <c r="C8" s="143">
        <v>0.04</v>
      </c>
      <c r="D8" s="14">
        <v>3.6</v>
      </c>
      <c r="E8" s="143">
        <f t="shared" si="0"/>
        <v>1.574732</v>
      </c>
      <c r="F8" s="13">
        <f t="shared" si="0"/>
        <v>141.72588</v>
      </c>
    </row>
    <row r="9" spans="2:17" s="6" customFormat="1" ht="15">
      <c r="B9" s="25" t="s">
        <v>102</v>
      </c>
      <c r="C9" s="143">
        <v>0.04</v>
      </c>
      <c r="D9" s="14">
        <v>3.68</v>
      </c>
      <c r="E9" s="143">
        <f t="shared" si="0"/>
        <v>1.574732</v>
      </c>
      <c r="F9" s="13">
        <f t="shared" si="0"/>
        <v>144.875344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42">
        <v>4.48</v>
      </c>
      <c r="D12" s="13">
        <v>175</v>
      </c>
      <c r="E12" s="142">
        <f>C12/$D$86</f>
        <v>4.730229120473023</v>
      </c>
      <c r="F12" s="78">
        <f>D12/D86</f>
        <v>184.77457501847744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93</v>
      </c>
      <c r="C13" s="142">
        <v>0.59</v>
      </c>
      <c r="D13" s="13">
        <v>169.5</v>
      </c>
      <c r="E13" s="142">
        <f>C13/$D$86</f>
        <v>0.6229542814908667</v>
      </c>
      <c r="F13" s="78">
        <f>D13/D86</f>
        <v>178.9673740893253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101</v>
      </c>
      <c r="C14" s="142">
        <v>0.44</v>
      </c>
      <c r="D14" s="13">
        <v>171.75</v>
      </c>
      <c r="E14" s="142">
        <f>C14/$D$86</f>
        <v>0.46457607433217185</v>
      </c>
      <c r="F14" s="78">
        <f>D14/D86</f>
        <v>181.34304719670573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4" t="s">
        <v>83</v>
      </c>
      <c r="D16" s="164"/>
      <c r="E16" s="165" t="s">
        <v>6</v>
      </c>
      <c r="F16" s="166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105</v>
      </c>
      <c r="C17" s="142"/>
      <c r="D17" s="101"/>
      <c r="E17" s="142"/>
      <c r="F17" s="78"/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104</v>
      </c>
      <c r="C18" s="142"/>
      <c r="D18" s="101"/>
      <c r="E18" s="142"/>
      <c r="F18" s="78"/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42"/>
      <c r="D19" s="101"/>
      <c r="E19" s="142"/>
      <c r="F19" s="78"/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91</v>
      </c>
      <c r="C22" s="138">
        <v>0.014</v>
      </c>
      <c r="D22" s="14">
        <v>4.07</v>
      </c>
      <c r="E22" s="138">
        <f aca="true" t="shared" si="1" ref="E22:F24">C22*36.7437</f>
        <v>0.5144118</v>
      </c>
      <c r="F22" s="13">
        <f t="shared" si="1"/>
        <v>149.546859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95</v>
      </c>
      <c r="C23" s="138">
        <v>0.024</v>
      </c>
      <c r="D23" s="14">
        <v>4.184</v>
      </c>
      <c r="E23" s="138">
        <f t="shared" si="1"/>
        <v>0.8818488</v>
      </c>
      <c r="F23" s="13">
        <f t="shared" si="1"/>
        <v>153.7356408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102</v>
      </c>
      <c r="C24" s="138">
        <v>0.026</v>
      </c>
      <c r="D24" s="105">
        <v>4.316</v>
      </c>
      <c r="E24" s="138">
        <f t="shared" si="1"/>
        <v>0.9553361999999999</v>
      </c>
      <c r="F24" s="13">
        <f t="shared" si="1"/>
        <v>158.58580919999997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93</v>
      </c>
      <c r="C27" s="142">
        <v>0.89</v>
      </c>
      <c r="D27" s="78">
        <v>169.5</v>
      </c>
      <c r="E27" s="142">
        <f>C27/$D$86</f>
        <v>0.9397106958082567</v>
      </c>
      <c r="F27" s="78">
        <f>D27/D86</f>
        <v>178.9673740893253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94</v>
      </c>
      <c r="C28" s="142">
        <v>0.73</v>
      </c>
      <c r="D28" s="13">
        <v>171.75</v>
      </c>
      <c r="E28" s="142">
        <f>C28/$D$86</f>
        <v>0.7707739415056487</v>
      </c>
      <c r="F28" s="78">
        <f>D28/D86</f>
        <v>181.34304719670573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106</v>
      </c>
      <c r="C29" s="142">
        <v>0.44</v>
      </c>
      <c r="D29" s="13">
        <v>173</v>
      </c>
      <c r="E29" s="142">
        <f>C29/$D$86</f>
        <v>0.46457607433217185</v>
      </c>
      <c r="F29" s="78">
        <f>D29/D86</f>
        <v>182.66286558969486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1.28</v>
      </c>
      <c r="D32" s="13">
        <v>415</v>
      </c>
      <c r="E32" s="142">
        <f>C32/$D$86</f>
        <v>1.3514940344208637</v>
      </c>
      <c r="F32" s="78">
        <f>D32/D86</f>
        <v>438.1797064723894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94</v>
      </c>
      <c r="C33" s="142">
        <v>1.04</v>
      </c>
      <c r="D33" s="13">
        <v>412.5</v>
      </c>
      <c r="E33" s="142">
        <f>C33/$D$86</f>
        <v>1.0980889029669518</v>
      </c>
      <c r="F33" s="78">
        <f>D33/$D$86</f>
        <v>435.54006968641113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99</v>
      </c>
      <c r="C34" s="142">
        <v>0.66</v>
      </c>
      <c r="D34" s="72">
        <v>383.25</v>
      </c>
      <c r="E34" s="142">
        <f>C34/$D$86</f>
        <v>0.6968641114982579</v>
      </c>
      <c r="F34" s="78">
        <f>D34/$D$86</f>
        <v>404.6563192904656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91</v>
      </c>
      <c r="C37" s="143">
        <v>0.07</v>
      </c>
      <c r="D37" s="82">
        <v>2.392</v>
      </c>
      <c r="E37" s="143">
        <f aca="true" t="shared" si="2" ref="E37:F39">C37*58.0164</f>
        <v>4.061148</v>
      </c>
      <c r="F37" s="78">
        <f t="shared" si="2"/>
        <v>138.77522879999998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95</v>
      </c>
      <c r="C38" s="143">
        <v>0.064</v>
      </c>
      <c r="D38" s="82">
        <v>2.35</v>
      </c>
      <c r="E38" s="143">
        <f t="shared" si="2"/>
        <v>3.7130495999999997</v>
      </c>
      <c r="F38" s="78">
        <f t="shared" si="2"/>
        <v>136.33854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102</v>
      </c>
      <c r="C39" s="143">
        <v>0.064</v>
      </c>
      <c r="D39" s="82">
        <v>2.376</v>
      </c>
      <c r="E39" s="143">
        <f t="shared" si="2"/>
        <v>3.7130495999999997</v>
      </c>
      <c r="F39" s="78">
        <f t="shared" si="2"/>
        <v>137.84696639999999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92</v>
      </c>
      <c r="C42" s="138">
        <v>0.096</v>
      </c>
      <c r="D42" s="82">
        <v>9.874</v>
      </c>
      <c r="E42" s="138">
        <f aca="true" t="shared" si="3" ref="E42:F44">C42*36.7437</f>
        <v>3.5273952</v>
      </c>
      <c r="F42" s="78">
        <f t="shared" si="3"/>
        <v>362.80729379999997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91</v>
      </c>
      <c r="C43" s="138">
        <v>0.09</v>
      </c>
      <c r="D43" s="82">
        <v>9.95</v>
      </c>
      <c r="E43" s="138">
        <f t="shared" si="3"/>
        <v>3.3069329999999995</v>
      </c>
      <c r="F43" s="78">
        <f t="shared" si="3"/>
        <v>365.5998149999999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38">
        <v>0.09</v>
      </c>
      <c r="D44" s="82">
        <v>10.044</v>
      </c>
      <c r="E44" s="138">
        <f t="shared" si="3"/>
        <v>3.3069329999999995</v>
      </c>
      <c r="F44" s="78">
        <f t="shared" si="3"/>
        <v>369.0537228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4" t="s">
        <v>82</v>
      </c>
      <c r="D46" s="164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 t="s">
        <v>98</v>
      </c>
      <c r="C47" s="147"/>
      <c r="D47" s="102"/>
      <c r="E47" s="148"/>
      <c r="F47" s="78"/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50"/>
      <c r="D48" s="102"/>
      <c r="E48" s="138"/>
      <c r="F48" s="78"/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6"/>
      <c r="D49" s="102"/>
      <c r="E49" s="143"/>
      <c r="F49" s="78"/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92</v>
      </c>
      <c r="C52" s="138">
        <v>4.6</v>
      </c>
      <c r="D52" s="83">
        <v>308.3</v>
      </c>
      <c r="E52" s="138">
        <f aca="true" t="shared" si="4" ref="E52:F54">C52*1.1023</f>
        <v>5.07058</v>
      </c>
      <c r="F52" s="83">
        <f t="shared" si="4"/>
        <v>339.83909000000006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38">
        <v>4.5</v>
      </c>
      <c r="D53" s="83">
        <v>312.3</v>
      </c>
      <c r="E53" s="138">
        <f t="shared" si="4"/>
        <v>4.96035</v>
      </c>
      <c r="F53" s="83">
        <f t="shared" si="4"/>
        <v>344.24829000000005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38">
        <v>4.2</v>
      </c>
      <c r="D54" s="123">
        <v>315.2</v>
      </c>
      <c r="E54" s="138">
        <f t="shared" si="4"/>
        <v>4.62966</v>
      </c>
      <c r="F54" s="83">
        <f t="shared" si="4"/>
        <v>347.44496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92</v>
      </c>
      <c r="C57" s="142">
        <v>0.15</v>
      </c>
      <c r="D57" s="78">
        <v>34.62</v>
      </c>
      <c r="E57" s="142">
        <f aca="true" t="shared" si="5" ref="E57:F59">C57/454*1000</f>
        <v>0.3303964757709251</v>
      </c>
      <c r="F57" s="78">
        <f t="shared" si="5"/>
        <v>76.25550660792952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42">
        <v>0.15</v>
      </c>
      <c r="D58" s="78">
        <v>34.95</v>
      </c>
      <c r="E58" s="142">
        <f t="shared" si="5"/>
        <v>0.3303964757709251</v>
      </c>
      <c r="F58" s="78">
        <f t="shared" si="5"/>
        <v>76.98237885462555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2">
        <v>0.13</v>
      </c>
      <c r="D59" s="78">
        <v>35.11</v>
      </c>
      <c r="E59" s="142">
        <f t="shared" si="5"/>
        <v>0.28634361233480177</v>
      </c>
      <c r="F59" s="78">
        <f t="shared" si="5"/>
        <v>77.33480176211454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92</v>
      </c>
      <c r="C62" s="143">
        <v>0.01</v>
      </c>
      <c r="D62" s="82">
        <v>9.405</v>
      </c>
      <c r="E62" s="143">
        <f aca="true" t="shared" si="6" ref="E62:F64">C62*22.026</f>
        <v>0.22026</v>
      </c>
      <c r="F62" s="78">
        <f t="shared" si="6"/>
        <v>207.15453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38">
        <v>0.005</v>
      </c>
      <c r="D63" s="82">
        <v>9.695</v>
      </c>
      <c r="E63" s="138">
        <f t="shared" si="6"/>
        <v>0.11013</v>
      </c>
      <c r="F63" s="78">
        <f t="shared" si="6"/>
        <v>213.54207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95</v>
      </c>
      <c r="C64" s="138">
        <v>0.01</v>
      </c>
      <c r="D64" s="82">
        <v>9.765</v>
      </c>
      <c r="E64" s="138">
        <f t="shared" si="6"/>
        <v>0.22026</v>
      </c>
      <c r="F64" s="78">
        <f t="shared" si="6"/>
        <v>215.08389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92</v>
      </c>
      <c r="C67" s="138">
        <v>0.036</v>
      </c>
      <c r="D67" s="82">
        <v>1.548</v>
      </c>
      <c r="E67" s="138">
        <f aca="true" t="shared" si="7" ref="E67:F69">C67/3.785</f>
        <v>0.0095112285336856</v>
      </c>
      <c r="F67" s="78">
        <f t="shared" si="7"/>
        <v>0.4089828269484808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100</v>
      </c>
      <c r="C68" s="138">
        <v>0.025</v>
      </c>
      <c r="D68" s="82">
        <v>1.52</v>
      </c>
      <c r="E68" s="138">
        <f t="shared" si="7"/>
        <v>0.0066050198150594455</v>
      </c>
      <c r="F68" s="78">
        <f t="shared" si="7"/>
        <v>0.40158520475561427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91</v>
      </c>
      <c r="C69" s="138">
        <v>0.023</v>
      </c>
      <c r="D69" s="82">
        <v>1.53</v>
      </c>
      <c r="E69" s="138">
        <f t="shared" si="7"/>
        <v>0.006076618229854689</v>
      </c>
      <c r="F69" s="78">
        <f t="shared" si="7"/>
        <v>0.404227212681638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88</v>
      </c>
      <c r="C72" s="149">
        <v>0.0045</v>
      </c>
      <c r="D72" s="86">
        <v>0.9575</v>
      </c>
      <c r="E72" s="149">
        <f>C72/454*100</f>
        <v>0.0009911894273127752</v>
      </c>
      <c r="F72" s="84">
        <f>D72/454*1000</f>
        <v>2.1090308370044055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92</v>
      </c>
      <c r="C73" s="149">
        <v>0.00375</v>
      </c>
      <c r="D73" s="86">
        <v>1.03825</v>
      </c>
      <c r="E73" s="149">
        <f>C73/454*100</f>
        <v>0.0008259911894273127</v>
      </c>
      <c r="F73" s="84">
        <f>D73/454*1000</f>
        <v>2.286894273127753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100</v>
      </c>
      <c r="C74" s="172">
        <v>0</v>
      </c>
      <c r="D74" s="86">
        <v>1.07725</v>
      </c>
      <c r="E74" s="172">
        <f>C74/454*100</f>
        <v>0</v>
      </c>
      <c r="F74" s="84">
        <f>D74/454*1000</f>
        <v>2.372797356828194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8" t="s">
        <v>26</v>
      </c>
      <c r="D76" s="168"/>
      <c r="E76" s="157" t="s">
        <v>29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0.01</v>
      </c>
      <c r="D77" s="106">
        <v>0.2052</v>
      </c>
      <c r="E77" s="145">
        <f aca="true" t="shared" si="8" ref="E77:F79">C77/454*1000000</f>
        <v>22.026431718061676</v>
      </c>
      <c r="F77" s="78">
        <f t="shared" si="8"/>
        <v>451.98237885462555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5">
        <v>0.0087</v>
      </c>
      <c r="D78" s="106">
        <v>0.1997</v>
      </c>
      <c r="E78" s="145">
        <f t="shared" si="8"/>
        <v>19.162995594713657</v>
      </c>
      <c r="F78" s="78">
        <f t="shared" si="8"/>
        <v>439.8678414096916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96</v>
      </c>
      <c r="C79" s="145">
        <v>0.0073</v>
      </c>
      <c r="D79" s="144" t="s">
        <v>81</v>
      </c>
      <c r="E79" s="145">
        <f t="shared" si="8"/>
        <v>16.079295154185022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1.0558</v>
      </c>
      <c r="F85" s="136">
        <v>0.0086</v>
      </c>
      <c r="G85" s="136">
        <v>1.232</v>
      </c>
      <c r="H85" s="136">
        <v>0.9836</v>
      </c>
      <c r="I85" s="136">
        <v>0.7531</v>
      </c>
      <c r="J85" s="136">
        <v>0.7307</v>
      </c>
      <c r="K85" s="136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0.9471</v>
      </c>
      <c r="E86" s="137" t="s">
        <v>81</v>
      </c>
      <c r="F86" s="137">
        <v>0.0082</v>
      </c>
      <c r="G86" s="137">
        <v>1.1669</v>
      </c>
      <c r="H86" s="137">
        <v>0.9316</v>
      </c>
      <c r="I86" s="137">
        <v>0.7133</v>
      </c>
      <c r="J86" s="137">
        <v>0.6921</v>
      </c>
      <c r="K86" s="137">
        <v>0.1221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115.88</v>
      </c>
      <c r="E87" s="136">
        <v>122.3461</v>
      </c>
      <c r="F87" s="136" t="s">
        <v>81</v>
      </c>
      <c r="G87" s="136">
        <v>142.7642</v>
      </c>
      <c r="H87" s="136">
        <v>113.9766</v>
      </c>
      <c r="I87" s="136">
        <v>87.2722</v>
      </c>
      <c r="J87" s="136">
        <v>84.6735</v>
      </c>
      <c r="K87" s="136">
        <v>14.9434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0.8117</v>
      </c>
      <c r="E88" s="137">
        <v>0.857</v>
      </c>
      <c r="F88" s="137">
        <v>0.007</v>
      </c>
      <c r="G88" s="137" t="s">
        <v>81</v>
      </c>
      <c r="H88" s="137">
        <v>0.7984</v>
      </c>
      <c r="I88" s="137">
        <v>0.6113</v>
      </c>
      <c r="J88" s="137">
        <v>0.5931</v>
      </c>
      <c r="K88" s="137">
        <v>0.1047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1.0167</v>
      </c>
      <c r="E89" s="136">
        <v>1.0734</v>
      </c>
      <c r="F89" s="136">
        <v>0.0088</v>
      </c>
      <c r="G89" s="136">
        <v>1.2526</v>
      </c>
      <c r="H89" s="136" t="s">
        <v>81</v>
      </c>
      <c r="I89" s="136">
        <v>0.7657</v>
      </c>
      <c r="J89" s="136">
        <v>0.7429</v>
      </c>
      <c r="K89" s="136">
        <v>0.1311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1.3278</v>
      </c>
      <c r="E90" s="137">
        <v>1.4019</v>
      </c>
      <c r="F90" s="137">
        <v>0.0115</v>
      </c>
      <c r="G90" s="137">
        <v>1.6358</v>
      </c>
      <c r="H90" s="137">
        <v>1.306</v>
      </c>
      <c r="I90" s="137" t="s">
        <v>81</v>
      </c>
      <c r="J90" s="137">
        <v>0.9702</v>
      </c>
      <c r="K90" s="137">
        <v>0.1712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1.3686</v>
      </c>
      <c r="E91" s="136">
        <v>1.4449</v>
      </c>
      <c r="F91" s="136">
        <v>0.0118</v>
      </c>
      <c r="G91" s="136">
        <v>1.6861</v>
      </c>
      <c r="H91" s="136">
        <v>1.3461</v>
      </c>
      <c r="I91" s="136">
        <v>1.0307</v>
      </c>
      <c r="J91" s="136" t="s">
        <v>81</v>
      </c>
      <c r="K91" s="136">
        <v>0.1765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7.7546</v>
      </c>
      <c r="E92" s="137">
        <v>8.1873</v>
      </c>
      <c r="F92" s="137">
        <v>0.0669</v>
      </c>
      <c r="G92" s="137">
        <v>9.5537</v>
      </c>
      <c r="H92" s="137">
        <v>7.6272</v>
      </c>
      <c r="I92" s="137">
        <v>5.8402</v>
      </c>
      <c r="J92" s="137">
        <v>5.6663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7" t="s">
        <v>63</v>
      </c>
      <c r="C114" s="167"/>
      <c r="D114" s="167"/>
      <c r="E114" s="167"/>
      <c r="F114" s="167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1" t="s">
        <v>64</v>
      </c>
      <c r="C115" s="151"/>
      <c r="D115" s="151"/>
      <c r="E115" s="151"/>
      <c r="F115" s="151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1" t="s">
        <v>65</v>
      </c>
      <c r="C116" s="151"/>
      <c r="D116" s="151"/>
      <c r="E116" s="151"/>
      <c r="F116" s="151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1" t="s">
        <v>66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67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68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69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54"/>
      <c r="D123" s="155"/>
      <c r="E123" s="155"/>
      <c r="F123" s="156"/>
    </row>
    <row r="124" spans="2:6" ht="30.75" customHeight="1">
      <c r="B124" s="35" t="s">
        <v>72</v>
      </c>
      <c r="C124" s="153" t="s">
        <v>73</v>
      </c>
      <c r="D124" s="153"/>
      <c r="E124" s="154" t="s">
        <v>74</v>
      </c>
      <c r="F124" s="156"/>
    </row>
    <row r="125" spans="2:6" ht="30.75" customHeight="1">
      <c r="B125" s="35" t="s">
        <v>75</v>
      </c>
      <c r="C125" s="153" t="s">
        <v>76</v>
      </c>
      <c r="D125" s="153"/>
      <c r="E125" s="154" t="s">
        <v>77</v>
      </c>
      <c r="F125" s="156"/>
    </row>
    <row r="126" spans="2:6" ht="15" customHeight="1">
      <c r="B126" s="152" t="s">
        <v>78</v>
      </c>
      <c r="C126" s="153" t="s">
        <v>79</v>
      </c>
      <c r="D126" s="153"/>
      <c r="E126" s="159" t="s">
        <v>80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2017-01-05T08:23:53Z</dcterms:modified>
  <cp:category/>
  <cp:version/>
  <cp:contentType/>
  <cp:contentStatus/>
</cp:coreProperties>
</file>