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<sst xmlns="http://schemas.openxmlformats.org/spreadsheetml/2006/main" count="346" uniqueCount="132">
  <si>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</si>
  <si>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</si>
  <si>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</si>
  <si>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</si>
  <si>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</si>
  <si>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</si>
  <si>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</si>
  <si>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</si>
  <si>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</si>
  <si>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</si>
  <si>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</si>
  <si>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</si>
  <si>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</si>
  <si>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</si>
  <si>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</si>
  <si>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</si>
  <si>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</si>
  <si>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</si>
  <si>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</si>
  <si>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</si>
  <si>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</si>
  <si>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</si>
  <si>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</si>
  <si>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</si>
  <si>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</si>
  <si>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</si>
  <si>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</si>
  <si>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</si>
  <si>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</si>
  <si>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</si>
  <si>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</si>
  <si>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</si>
  <si>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</si>
  <si>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</si>
  <si>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</si>
  <si>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</si>
  <si>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</si>
  <si>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</si>
  <si>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</si>
  <si>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</si>
  <si>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</si>
  <si>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</si>
  <si>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</si>
  <si>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</si>
  <si>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</si>
  <si>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</si>
  <si>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</si>
  <si>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</si>
  <si>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</si>
  <si>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</si>
  <si>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</si>
  <si>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</si>
  <si>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</si>
  <si>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</si>
  <si>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</si>
  <si>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</si>
  <si>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</si>
  <si>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</si>
  <si>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</si>
  <si>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</si>
  <si>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</si>
  <si>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</si>
  <si>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</si>
  <si>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</si>
  <si>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</si>
  <si>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</si>
  <si>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</si>
  <si>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</si>
  <si>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</si>
  <si>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</si>
  <si>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</si>
  <si>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</si>
  <si>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</si>
  <si>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</si>
  <si>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</si>
  <si>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</si>
  <si>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</si>
  <si>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</si>
  <si>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</si>
  <si>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</si>
  <si>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</si>
  <si>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</si>
  <si>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</si>
  <si>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</si>
  <si>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</si>
  <si>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</si>
  <si>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</si>
  <si>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</si>
  <si>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</si>
  <si>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</si>
  <si>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</si>
  <si>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</si>
  <si>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</si>
  <si>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</si>
  <si>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</si>
  <si>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</si>
  <si>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</si>
  <si>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</si>
  <si>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</si>
  <si>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</si>
  <si>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</si>
  <si>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</si>
  <si>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</si>
  <si>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</si>
  <si>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</si>
  <si>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</si>
  <si>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</si>
  <si>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</si>
  <si>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CME - Вересень'21</t>
  </si>
  <si>
    <t>CME - Грудень'21</t>
  </si>
  <si>
    <t>CME - Березень'22</t>
  </si>
  <si>
    <t>Euronext -Січень'22 (€/МT)</t>
  </si>
  <si>
    <t>Euronext - Грудень '21 (€/МT)</t>
  </si>
  <si>
    <t>Euronext - Березень '22 (€/МT)</t>
  </si>
  <si>
    <t>Euronext -Лютий'22 (€/МT)</t>
  </si>
  <si>
    <t>Euronext -Травень'22 (€/МT)</t>
  </si>
  <si>
    <t>CME - Серпень'21</t>
  </si>
  <si>
    <t>CME - Жовтень'21</t>
  </si>
  <si>
    <t>CME - Січень'22</t>
  </si>
  <si>
    <t>CME -Березень'22</t>
  </si>
  <si>
    <t>CME -Травень'22</t>
  </si>
  <si>
    <t>Euronext -Березень'22 (€/МT)</t>
  </si>
  <si>
    <t>Euronext -Червень'22 (€/МT)</t>
  </si>
  <si>
    <t>CME - Травень'22</t>
  </si>
  <si>
    <t>Euronext - Травень '22 (€/МT)</t>
  </si>
  <si>
    <t>Euronext -Серпень'22 (€/МT)</t>
  </si>
  <si>
    <t>CME -Липень'22</t>
  </si>
  <si>
    <t>CME -Грудень'21</t>
  </si>
  <si>
    <t>CME -Січень'22</t>
  </si>
  <si>
    <t>Ціни на сільськогосподарську продукцію на світових товарних біржах (закриття/settle)</t>
  </si>
  <si>
    <t>CME -Лютий'22</t>
  </si>
  <si>
    <t>2 грудня 2021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</si>
</sst>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00"/>
    <numFmt numFmtId="213" formatCode="#,##0.0000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4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00B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198" fontId="88" fillId="0" borderId="10" xfId="0" applyNumberFormat="1" applyFont="1" applyFill="1" applyBorder="1" applyAlignment="1">
      <alignment horizontal="center" vertical="top" wrapText="1"/>
    </xf>
    <xf numFmtId="201" fontId="88" fillId="0" borderId="10" xfId="0" applyNumberFormat="1" applyFont="1" applyFill="1" applyBorder="1" applyAlignment="1">
      <alignment horizontal="center" vertical="top" wrapText="1"/>
    </xf>
    <xf numFmtId="199" fontId="88" fillId="0" borderId="10" xfId="0" applyNumberFormat="1" applyFont="1" applyFill="1" applyBorder="1" applyAlignment="1">
      <alignment horizontal="center" vertical="top" wrapText="1"/>
    </xf>
    <xf numFmtId="2" fontId="88" fillId="0" borderId="10" xfId="0" applyNumberFormat="1" applyFont="1" applyFill="1" applyBorder="1" applyAlignment="1">
      <alignment horizontal="center" vertical="top" wrapText="1"/>
    </xf>
    <xf numFmtId="213" fontId="88" fillId="0" borderId="10" xfId="0" applyNumberFormat="1" applyFont="1" applyFill="1" applyBorder="1" applyAlignment="1">
      <alignment horizontal="center" vertical="top" wrapText="1"/>
    </xf>
    <xf numFmtId="202" fontId="88" fillId="0" borderId="10" xfId="0" applyNumberFormat="1" applyFont="1" applyFill="1" applyBorder="1" applyAlignment="1">
      <alignment horizontal="center" vertical="top" wrapText="1"/>
    </xf>
    <xf numFmtId="200" fontId="88" fillId="0" borderId="10" xfId="0" applyNumberFormat="1" applyFont="1" applyFill="1" applyBorder="1" applyAlignment="1">
      <alignment horizontal="center" vertical="top" wrapText="1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9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9" fontId="88" fillId="0" borderId="10" xfId="0" applyNumberFormat="1" applyFont="1" applyFill="1" applyBorder="1" applyAlignment="1" quotePrefix="1">
      <alignment horizontal="center" vertical="top" wrapText="1"/>
    </xf>
    <xf numFmtId="198" fontId="88" fillId="0" borderId="10" xfId="0" applyNumberFormat="1" applyFont="1" applyFill="1" applyBorder="1" applyAlignment="1" quotePrefix="1">
      <alignment horizontal="center" vertical="top" wrapText="1"/>
    </xf>
    <xf numFmtId="201" fontId="8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62">
      <selection activeCell="I71" sqref="I71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129</v>
      </c>
    </row>
    <row r="3" spans="7:9" ht="15" customHeight="1">
      <c r="G3"/>
      <c r="H3"/>
      <c r="I3"/>
    </row>
    <row r="4" spans="2:6" s="1" customFormat="1" ht="15" customHeight="1">
      <c r="B4" s="135"/>
      <c r="C4" s="191" t="s">
        <v>131</v>
      </c>
      <c r="D4" s="192"/>
      <c r="E4" s="192"/>
      <c r="F4" s="193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4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72">
        <v>0.05</v>
      </c>
      <c r="D7" s="6">
        <v>5.77</v>
      </c>
      <c r="E7" s="173">
        <f aca="true" t="shared" si="0" ref="E7:F9">C7*39.3682</f>
        <v>1.9684100000000002</v>
      </c>
      <c r="F7" s="12">
        <f t="shared" si="0"/>
        <v>227.154514</v>
      </c>
    </row>
    <row r="8" spans="2:6" s="5" customFormat="1" ht="15">
      <c r="B8" s="23" t="s">
        <v>110</v>
      </c>
      <c r="C8" s="172">
        <v>0.0525</v>
      </c>
      <c r="D8" s="6">
        <v>5.7675</v>
      </c>
      <c r="E8" s="173">
        <f t="shared" si="0"/>
        <v>2.0668305</v>
      </c>
      <c r="F8" s="12">
        <f t="shared" si="0"/>
        <v>227.0560935</v>
      </c>
    </row>
    <row r="9" spans="2:17" s="5" customFormat="1" ht="15">
      <c r="B9" s="23" t="s">
        <v>123</v>
      </c>
      <c r="C9" s="172">
        <v>0.0625</v>
      </c>
      <c r="D9" s="6">
        <v>5.7925</v>
      </c>
      <c r="E9" s="173">
        <f t="shared" si="0"/>
        <v>2.4605125</v>
      </c>
      <c r="F9" s="12">
        <f t="shared" si="0"/>
        <v>228.04029850000003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79" t="s">
        <v>78</v>
      </c>
      <c r="D11" s="180"/>
      <c r="E11" s="179" t="s">
        <v>6</v>
      </c>
      <c r="F11" s="180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111</v>
      </c>
      <c r="C17" s="173">
        <v>3.75</v>
      </c>
      <c r="D17" s="68">
        <v>243.75</v>
      </c>
      <c r="E17" s="173">
        <f aca="true" t="shared" si="1" ref="E17:F19">C17*$E$86</f>
        <v>4.23675</v>
      </c>
      <c r="F17" s="68">
        <f t="shared" si="1"/>
        <v>275.38874999999996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121</v>
      </c>
      <c r="C18" s="173">
        <v>4.5</v>
      </c>
      <c r="D18" s="12">
        <v>244.25</v>
      </c>
      <c r="E18" s="173">
        <f t="shared" si="1"/>
        <v>5.084099999999999</v>
      </c>
      <c r="F18" s="68">
        <f t="shared" si="1"/>
        <v>275.95365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122</v>
      </c>
      <c r="C19" s="173">
        <v>4.5</v>
      </c>
      <c r="D19" s="12">
        <v>246.25</v>
      </c>
      <c r="E19" s="173">
        <f t="shared" si="1"/>
        <v>5.084099999999999</v>
      </c>
      <c r="F19" s="68">
        <f t="shared" si="1"/>
        <v>278.21324999999996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79" t="s">
        <v>5</v>
      </c>
      <c r="D21" s="180"/>
      <c r="E21" s="187" t="s">
        <v>6</v>
      </c>
      <c r="F21" s="187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72">
        <v>0.28</v>
      </c>
      <c r="D22" s="119">
        <v>8.065</v>
      </c>
      <c r="E22" s="173">
        <f>C22*36.7437</f>
        <v>10.288236</v>
      </c>
      <c r="F22" s="12">
        <f aca="true" t="shared" si="2" ref="E22:F24">D22*36.7437</f>
        <v>296.33794049999995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110</v>
      </c>
      <c r="C23" s="172">
        <v>0.245</v>
      </c>
      <c r="D23" s="6">
        <v>8.15</v>
      </c>
      <c r="E23" s="173">
        <f t="shared" si="2"/>
        <v>9.0022065</v>
      </c>
      <c r="F23" s="12">
        <f>D23*36.7437</f>
        <v>299.46115499999996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123</v>
      </c>
      <c r="C24" s="172">
        <v>0.2325</v>
      </c>
      <c r="D24" s="6">
        <v>8.195</v>
      </c>
      <c r="E24" s="173">
        <f t="shared" si="2"/>
        <v>8.54291025</v>
      </c>
      <c r="F24" s="12">
        <f t="shared" si="2"/>
        <v>301.1146215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7" t="s">
        <v>9</v>
      </c>
      <c r="D26" s="187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112</v>
      </c>
      <c r="C27" s="173">
        <v>8.5</v>
      </c>
      <c r="D27" s="68">
        <v>290.5</v>
      </c>
      <c r="E27" s="173">
        <f aca="true" t="shared" si="3" ref="E27:F29">C27/$E$86</f>
        <v>7.523455478845814</v>
      </c>
      <c r="F27" s="68">
        <f>D27*$E$86</f>
        <v>328.20689999999996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113</v>
      </c>
      <c r="C28" s="173">
        <v>8.5</v>
      </c>
      <c r="D28" s="12">
        <v>295.75</v>
      </c>
      <c r="E28" s="173">
        <f t="shared" si="3"/>
        <v>7.523455478845814</v>
      </c>
      <c r="F28" s="68">
        <f>D28*$E$86</f>
        <v>334.13835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124</v>
      </c>
      <c r="C29" s="173">
        <v>8.25</v>
      </c>
      <c r="D29" s="12">
        <v>292.75</v>
      </c>
      <c r="E29" s="173">
        <f t="shared" si="3"/>
        <v>7.30217737652682</v>
      </c>
      <c r="F29" s="68">
        <f>D29*$E$86</f>
        <v>330.74895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87" t="s">
        <v>12</v>
      </c>
      <c r="D31" s="187"/>
      <c r="E31" s="187" t="s">
        <v>10</v>
      </c>
      <c r="F31" s="187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114</v>
      </c>
      <c r="C32" s="173">
        <v>17.5</v>
      </c>
      <c r="D32" s="12">
        <v>662.5</v>
      </c>
      <c r="E32" s="173">
        <f aca="true" t="shared" si="4" ref="E32:F34">C32/$E$86</f>
        <v>15.489467162329618</v>
      </c>
      <c r="F32" s="68">
        <f t="shared" si="4"/>
        <v>586.3869711453355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115</v>
      </c>
      <c r="C33" s="173">
        <v>14.25</v>
      </c>
      <c r="D33" s="12">
        <v>634.25</v>
      </c>
      <c r="E33" s="173">
        <f t="shared" si="4"/>
        <v>12.612851832182688</v>
      </c>
      <c r="F33" s="68">
        <f t="shared" si="4"/>
        <v>561.3825455832891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125</v>
      </c>
      <c r="C34" s="173">
        <v>14.25</v>
      </c>
      <c r="D34" s="12">
        <v>540.75</v>
      </c>
      <c r="E34" s="173">
        <f t="shared" si="4"/>
        <v>12.612851832182688</v>
      </c>
      <c r="F34" s="68">
        <f t="shared" si="4"/>
        <v>478.62453531598516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77" t="s">
        <v>5</v>
      </c>
      <c r="D36" s="178"/>
      <c r="E36" s="177" t="s">
        <v>6</v>
      </c>
      <c r="F36" s="178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201">
        <v>0.3075</v>
      </c>
      <c r="D37" s="119">
        <v>7.4075</v>
      </c>
      <c r="E37" s="202">
        <f aca="true" t="shared" si="5" ref="E37:F39">C37*58.0164</f>
        <v>17.840042999999998</v>
      </c>
      <c r="F37" s="68">
        <f t="shared" si="5"/>
        <v>429.75648299999995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110</v>
      </c>
      <c r="C38" s="201">
        <v>0.3075</v>
      </c>
      <c r="D38" s="119">
        <v>7.34</v>
      </c>
      <c r="E38" s="202">
        <f t="shared" si="5"/>
        <v>17.840042999999998</v>
      </c>
      <c r="F38" s="68">
        <f t="shared" si="5"/>
        <v>425.840376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123</v>
      </c>
      <c r="C39" s="201">
        <v>0.285</v>
      </c>
      <c r="D39" s="119">
        <v>7.2075</v>
      </c>
      <c r="E39" s="202">
        <f t="shared" si="5"/>
        <v>16.534674</v>
      </c>
      <c r="F39" s="68">
        <f t="shared" si="5"/>
        <v>418.15320299999996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77" t="s">
        <v>5</v>
      </c>
      <c r="D41" s="178"/>
      <c r="E41" s="177" t="s">
        <v>6</v>
      </c>
      <c r="F41" s="17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118</v>
      </c>
      <c r="C42" s="174">
        <v>0.16</v>
      </c>
      <c r="D42" s="119">
        <v>12.4425</v>
      </c>
      <c r="E42" s="175">
        <f>C42*36.7437</f>
        <v>5.878991999999999</v>
      </c>
      <c r="F42" s="68">
        <f aca="true" t="shared" si="6" ref="E42:F44">D42*36.7437</f>
        <v>457.18348725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110</v>
      </c>
      <c r="C43" s="174">
        <v>0.15</v>
      </c>
      <c r="D43" s="119">
        <v>12.5</v>
      </c>
      <c r="E43" s="175">
        <f t="shared" si="6"/>
        <v>5.5115549999999995</v>
      </c>
      <c r="F43" s="68">
        <f t="shared" si="6"/>
        <v>459.29625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123</v>
      </c>
      <c r="C44" s="174">
        <v>0.14</v>
      </c>
      <c r="D44" s="119">
        <v>12.57</v>
      </c>
      <c r="E44" s="175">
        <f t="shared" si="6"/>
        <v>5.144118</v>
      </c>
      <c r="F44" s="68">
        <f t="shared" si="6"/>
        <v>461.86830899999995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79" t="s">
        <v>73</v>
      </c>
      <c r="D46" s="180"/>
      <c r="E46" s="179" t="s">
        <v>6</v>
      </c>
      <c r="F46" s="180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7" t="s">
        <v>16</v>
      </c>
      <c r="D51" s="178"/>
      <c r="E51" s="177" t="s">
        <v>6</v>
      </c>
      <c r="F51" s="178"/>
      <c r="G51"/>
      <c r="H51"/>
      <c r="I51"/>
      <c r="J51" s="5"/>
    </row>
    <row r="52" spans="2:19" s="21" customFormat="1" ht="15">
      <c r="B52" s="23" t="s">
        <v>109</v>
      </c>
      <c r="C52" s="171">
        <v>1.5</v>
      </c>
      <c r="D52" s="73">
        <v>358</v>
      </c>
      <c r="E52" s="170">
        <f aca="true" t="shared" si="7" ref="E52:F54">C52*1.1023</f>
        <v>1.65345</v>
      </c>
      <c r="F52" s="73">
        <f t="shared" si="7"/>
        <v>394.6234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118</v>
      </c>
      <c r="C53" s="203">
        <v>0.1</v>
      </c>
      <c r="D53" s="73">
        <v>348.8</v>
      </c>
      <c r="E53" s="110">
        <f t="shared" si="7"/>
        <v>0.11023000000000001</v>
      </c>
      <c r="F53" s="73">
        <f t="shared" si="7"/>
        <v>384.48224000000005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110</v>
      </c>
      <c r="C54" s="171">
        <v>0.2</v>
      </c>
      <c r="D54" s="73">
        <v>346.9</v>
      </c>
      <c r="E54" s="170">
        <f t="shared" si="7"/>
        <v>0.22046000000000002</v>
      </c>
      <c r="F54" s="73">
        <f t="shared" si="7"/>
        <v>382.38787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77" t="s">
        <v>18</v>
      </c>
      <c r="D56" s="178"/>
      <c r="E56" s="177" t="s">
        <v>19</v>
      </c>
      <c r="F56" s="178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109</v>
      </c>
      <c r="C57" s="173">
        <v>1.18</v>
      </c>
      <c r="D57" s="68">
        <v>56.23</v>
      </c>
      <c r="E57" s="170">
        <f aca="true" t="shared" si="8" ref="E57:F59">C57/454*1000</f>
        <v>2.5991189427312773</v>
      </c>
      <c r="F57" s="68">
        <f t="shared" si="8"/>
        <v>123.85462555066078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118</v>
      </c>
      <c r="C58" s="173">
        <v>1.16</v>
      </c>
      <c r="D58" s="68">
        <v>56.34</v>
      </c>
      <c r="E58" s="170">
        <f t="shared" si="8"/>
        <v>2.555066079295154</v>
      </c>
      <c r="F58" s="68">
        <f t="shared" si="8"/>
        <v>124.09691629955948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110</v>
      </c>
      <c r="C59" s="173">
        <v>1.1</v>
      </c>
      <c r="D59" s="68">
        <v>56.38</v>
      </c>
      <c r="E59" s="170">
        <f t="shared" si="8"/>
        <v>2.4229074889867843</v>
      </c>
      <c r="F59" s="68">
        <f t="shared" si="8"/>
        <v>124.18502202643172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77" t="s">
        <v>21</v>
      </c>
      <c r="D61" s="178"/>
      <c r="E61" s="177" t="s">
        <v>6</v>
      </c>
      <c r="F61" s="178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118</v>
      </c>
      <c r="C62" s="170">
        <v>0.07</v>
      </c>
      <c r="D62" s="72">
        <v>14.02</v>
      </c>
      <c r="E62" s="170">
        <f aca="true" t="shared" si="9" ref="E62:F64">C62*22.026</f>
        <v>1.5418200000000002</v>
      </c>
      <c r="F62" s="68">
        <f t="shared" si="9"/>
        <v>308.80451999999997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110</v>
      </c>
      <c r="C63" s="170">
        <v>0.08</v>
      </c>
      <c r="D63" s="72">
        <v>14.27</v>
      </c>
      <c r="E63" s="170">
        <f t="shared" si="9"/>
        <v>1.76208</v>
      </c>
      <c r="F63" s="68">
        <f t="shared" si="9"/>
        <v>314.31102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123</v>
      </c>
      <c r="C64" s="170">
        <v>0.115</v>
      </c>
      <c r="D64" s="72">
        <v>14.45</v>
      </c>
      <c r="E64" s="170">
        <f t="shared" si="9"/>
        <v>2.5329900000000003</v>
      </c>
      <c r="F64" s="68">
        <f t="shared" si="9"/>
        <v>318.2757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77" t="s">
        <v>76</v>
      </c>
      <c r="D66" s="178"/>
      <c r="E66" s="177" t="s">
        <v>23</v>
      </c>
      <c r="F66" s="178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116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108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117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77" t="s">
        <v>25</v>
      </c>
      <c r="D71" s="178"/>
      <c r="E71" s="177" t="s">
        <v>26</v>
      </c>
      <c r="F71" s="178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127</v>
      </c>
      <c r="C72" s="176">
        <v>0.0105</v>
      </c>
      <c r="D72" s="118">
        <v>1.5275</v>
      </c>
      <c r="E72" s="176">
        <f>C72/454*100</f>
        <v>0.002312775330396476</v>
      </c>
      <c r="F72" s="74">
        <f>D72/454*1000</f>
        <v>3.3645374449339207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128</v>
      </c>
      <c r="C73" s="176">
        <v>0.0105</v>
      </c>
      <c r="D73" s="118">
        <v>1.5305</v>
      </c>
      <c r="E73" s="176">
        <f>C73/454*100</f>
        <v>0.002312775330396476</v>
      </c>
      <c r="F73" s="74">
        <f>D73/454*1000</f>
        <v>3.371145374449339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130</v>
      </c>
      <c r="C74" s="176">
        <v>0.02025</v>
      </c>
      <c r="D74" s="118">
        <v>1.523</v>
      </c>
      <c r="E74" s="176">
        <f>C74/454*100</f>
        <v>0.004460352422907489</v>
      </c>
      <c r="F74" s="74">
        <f>D74/454*1000</f>
        <v>3.3546255506607925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77" t="s">
        <v>25</v>
      </c>
      <c r="D76" s="178"/>
      <c r="E76" s="177" t="s">
        <v>28</v>
      </c>
      <c r="F76" s="178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119</v>
      </c>
      <c r="C77" s="172">
        <v>0.0002</v>
      </c>
      <c r="D77" s="119">
        <v>0.1862</v>
      </c>
      <c r="E77" s="173">
        <f aca="true" t="shared" si="10" ref="E77:F79">C77*2204.62262</f>
        <v>0.44092452400000004</v>
      </c>
      <c r="F77" s="68">
        <f t="shared" si="10"/>
        <v>410.50073184400003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120</v>
      </c>
      <c r="C78" s="127">
        <v>0.0006</v>
      </c>
      <c r="D78" s="119">
        <v>0.1821</v>
      </c>
      <c r="E78" s="123">
        <f t="shared" si="10"/>
        <v>1.322773572</v>
      </c>
      <c r="F78" s="68">
        <f t="shared" si="10"/>
        <v>401.46177910200004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126</v>
      </c>
      <c r="C79" s="127">
        <v>0.0011</v>
      </c>
      <c r="D79" s="119">
        <v>0.1791</v>
      </c>
      <c r="E79" s="123">
        <f t="shared" si="10"/>
        <v>2.425084882</v>
      </c>
      <c r="F79" s="68">
        <f t="shared" si="10"/>
        <v>394.84791124200007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6"/>
      <c r="D84" s="167" t="s">
        <v>30</v>
      </c>
      <c r="E84" s="167" t="s">
        <v>31</v>
      </c>
      <c r="F84" s="167" t="s">
        <v>32</v>
      </c>
      <c r="G84" s="167" t="s">
        <v>33</v>
      </c>
      <c r="H84" s="167" t="s">
        <v>34</v>
      </c>
      <c r="I84" s="167" t="s">
        <v>35</v>
      </c>
      <c r="J84" s="167" t="s">
        <v>36</v>
      </c>
      <c r="K84" s="167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8"/>
      <c r="D85" s="165"/>
      <c r="E85" s="165"/>
      <c r="F85" s="165"/>
      <c r="G85" s="165"/>
      <c r="H85" s="165"/>
      <c r="I85" s="165"/>
      <c r="J85" s="165"/>
      <c r="K85" s="165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9" t="s">
        <v>30</v>
      </c>
      <c r="D86" s="165" t="s">
        <v>72</v>
      </c>
      <c r="E86" s="165">
        <v>1.1298</v>
      </c>
      <c r="F86" s="165">
        <v>0.0088</v>
      </c>
      <c r="G86" s="165">
        <v>1.3291</v>
      </c>
      <c r="H86" s="165">
        <v>1.0865</v>
      </c>
      <c r="I86" s="165">
        <v>0.7803</v>
      </c>
      <c r="J86" s="165">
        <v>0.7107</v>
      </c>
      <c r="K86" s="165">
        <v>0.1284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8" t="s">
        <v>31</v>
      </c>
      <c r="D87" s="165">
        <v>0.8851</v>
      </c>
      <c r="E87" s="165" t="s">
        <v>72</v>
      </c>
      <c r="F87" s="165">
        <v>0.0078</v>
      </c>
      <c r="G87" s="165">
        <v>1.1764</v>
      </c>
      <c r="H87" s="165">
        <v>0.9617</v>
      </c>
      <c r="I87" s="165">
        <v>0.6895</v>
      </c>
      <c r="J87" s="165">
        <v>0.6278</v>
      </c>
      <c r="K87" s="165">
        <v>0.1133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9" t="s">
        <v>32</v>
      </c>
      <c r="D88" s="165">
        <v>115.39</v>
      </c>
      <c r="E88" s="165">
        <v>129.283</v>
      </c>
      <c r="F88" s="165" t="s">
        <v>72</v>
      </c>
      <c r="G88" s="165">
        <v>153.8149</v>
      </c>
      <c r="H88" s="165">
        <v>123.5439</v>
      </c>
      <c r="I88" s="165">
        <v>91.1237</v>
      </c>
      <c r="J88" s="165">
        <v>83.0462</v>
      </c>
      <c r="K88" s="165">
        <v>14.7961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8" t="s">
        <v>33</v>
      </c>
      <c r="D89" s="165">
        <v>0.7502</v>
      </c>
      <c r="E89" s="165">
        <v>0.8405</v>
      </c>
      <c r="F89" s="165">
        <v>0.0065</v>
      </c>
      <c r="G89" s="165" t="s">
        <v>72</v>
      </c>
      <c r="H89" s="165">
        <v>0.8032</v>
      </c>
      <c r="I89" s="165">
        <v>0.5924</v>
      </c>
      <c r="J89" s="165">
        <v>0.5399</v>
      </c>
      <c r="K89" s="165">
        <v>0.0962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9" t="s">
        <v>34</v>
      </c>
      <c r="D90" s="165">
        <v>0.934</v>
      </c>
      <c r="E90" s="165">
        <v>1.0465</v>
      </c>
      <c r="F90" s="165">
        <v>0.0081</v>
      </c>
      <c r="G90" s="165">
        <v>1.245</v>
      </c>
      <c r="H90" s="165" t="s">
        <v>72</v>
      </c>
      <c r="I90" s="165">
        <v>0.7376</v>
      </c>
      <c r="J90" s="165">
        <v>0.6722</v>
      </c>
      <c r="K90" s="165">
        <v>0.1198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8" t="s">
        <v>35</v>
      </c>
      <c r="D91" s="165">
        <v>1.2663</v>
      </c>
      <c r="E91" s="165">
        <v>1.4188</v>
      </c>
      <c r="F91" s="165">
        <v>0.011</v>
      </c>
      <c r="G91" s="165">
        <v>1.688</v>
      </c>
      <c r="H91" s="165">
        <v>1.3558</v>
      </c>
      <c r="I91" s="165" t="s">
        <v>72</v>
      </c>
      <c r="J91" s="165">
        <v>0.9114</v>
      </c>
      <c r="K91" s="165">
        <v>0.1624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9" t="s">
        <v>36</v>
      </c>
      <c r="D92" s="165">
        <v>1.3895</v>
      </c>
      <c r="E92" s="165">
        <v>1.5568</v>
      </c>
      <c r="F92" s="165">
        <v>0.012</v>
      </c>
      <c r="G92" s="165">
        <v>1.8522</v>
      </c>
      <c r="H92" s="165">
        <v>1.4877</v>
      </c>
      <c r="I92" s="165">
        <v>1.0973</v>
      </c>
      <c r="J92" s="165" t="s">
        <v>72</v>
      </c>
      <c r="K92" s="165">
        <v>0.1782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8" t="s">
        <v>37</v>
      </c>
      <c r="D93" s="165">
        <v>7.7987</v>
      </c>
      <c r="E93" s="165">
        <v>8.7952</v>
      </c>
      <c r="F93" s="165">
        <v>0.0676</v>
      </c>
      <c r="G93" s="165">
        <v>10.3957</v>
      </c>
      <c r="H93" s="165">
        <v>8.3498</v>
      </c>
      <c r="I93" s="165">
        <v>6.1587</v>
      </c>
      <c r="J93" s="165">
        <v>5.6127</v>
      </c>
      <c r="K93" s="165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0.0077349690214490695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90" t="s">
        <v>54</v>
      </c>
      <c r="C114" s="190"/>
      <c r="D114" s="190"/>
      <c r="E114" s="190"/>
      <c r="F114" s="190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9" t="s">
        <v>55</v>
      </c>
      <c r="C115" s="189"/>
      <c r="D115" s="189"/>
      <c r="E115" s="189"/>
      <c r="F115" s="189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9" t="s">
        <v>56</v>
      </c>
      <c r="C116" s="189"/>
      <c r="D116" s="189"/>
      <c r="E116" s="189"/>
      <c r="F116" s="189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9" t="s">
        <v>57</v>
      </c>
      <c r="C117" s="189"/>
      <c r="D117" s="189"/>
      <c r="E117" s="189"/>
      <c r="F117" s="189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9" t="s">
        <v>58</v>
      </c>
      <c r="C118" s="189"/>
      <c r="D118" s="189"/>
      <c r="E118" s="189"/>
      <c r="F118" s="189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9" t="s">
        <v>59</v>
      </c>
      <c r="C119" s="189"/>
      <c r="D119" s="189"/>
      <c r="E119" s="189"/>
      <c r="F119" s="189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9" t="s">
        <v>60</v>
      </c>
      <c r="C120" s="189"/>
      <c r="D120" s="189"/>
      <c r="E120" s="189"/>
      <c r="F120" s="189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88" t="s">
        <v>61</v>
      </c>
      <c r="C121" s="188"/>
      <c r="D121" s="188"/>
      <c r="E121" s="188"/>
      <c r="F121" s="188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5"/>
      <c r="D123" s="196"/>
      <c r="E123" s="196"/>
      <c r="F123" s="186"/>
      <c r="G123" s="112"/>
      <c r="H123" s="112"/>
    </row>
    <row r="124" spans="2:8" ht="15" customHeight="1">
      <c r="B124" s="31" t="s">
        <v>63</v>
      </c>
      <c r="C124" s="185" t="s">
        <v>64</v>
      </c>
      <c r="D124" s="186"/>
      <c r="E124" s="185" t="s">
        <v>65</v>
      </c>
      <c r="F124" s="186"/>
      <c r="G124" s="112"/>
      <c r="H124" s="112"/>
    </row>
    <row r="125" spans="2:8" ht="15" customHeight="1">
      <c r="B125" s="31" t="s">
        <v>66</v>
      </c>
      <c r="C125" s="185" t="s">
        <v>67</v>
      </c>
      <c r="D125" s="186"/>
      <c r="E125" s="185" t="s">
        <v>68</v>
      </c>
      <c r="F125" s="186"/>
      <c r="G125" s="112"/>
      <c r="H125" s="112"/>
    </row>
    <row r="126" spans="2:8" ht="15" customHeight="1">
      <c r="B126" s="194" t="s">
        <v>69</v>
      </c>
      <c r="C126" s="181" t="s">
        <v>70</v>
      </c>
      <c r="D126" s="182"/>
      <c r="E126" s="181" t="s">
        <v>71</v>
      </c>
      <c r="F126" s="182"/>
      <c r="G126" s="112"/>
      <c r="H126" s="112"/>
    </row>
    <row r="127" spans="2:8" ht="15" customHeight="1">
      <c r="B127" s="195"/>
      <c r="C127" s="183"/>
      <c r="D127" s="184"/>
      <c r="E127" s="183"/>
      <c r="F127" s="184"/>
      <c r="G127" s="112"/>
      <c r="H127" s="112"/>
    </row>
  </sheetData>
  <sheetProtection/>
  <mergeCells count="42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20:F120"/>
    <mergeCell ref="B118:F118"/>
    <mergeCell ref="B114:F114"/>
    <mergeCell ref="B115:F115"/>
    <mergeCell ref="B119:F119"/>
    <mergeCell ref="C71:D71"/>
    <mergeCell ref="B116:F116"/>
    <mergeCell ref="C21:D21"/>
    <mergeCell ref="E31:F31"/>
    <mergeCell ref="C26:D26"/>
    <mergeCell ref="E21:F21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8" t="s">
        <v>86</v>
      </c>
      <c r="D4" s="199"/>
      <c r="E4" s="199"/>
      <c r="F4" s="200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79" t="s">
        <v>5</v>
      </c>
      <c r="D6" s="180"/>
      <c r="E6" s="179" t="s">
        <v>6</v>
      </c>
      <c r="F6" s="180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79" t="s">
        <v>7</v>
      </c>
      <c r="D11" s="180"/>
      <c r="E11" s="179" t="s">
        <v>6</v>
      </c>
      <c r="F11" s="180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87" t="s">
        <v>78</v>
      </c>
      <c r="D16" s="187"/>
      <c r="E16" s="179" t="s">
        <v>6</v>
      </c>
      <c r="F16" s="180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79" t="s">
        <v>5</v>
      </c>
      <c r="D21" s="180"/>
      <c r="E21" s="187" t="s">
        <v>6</v>
      </c>
      <c r="F21" s="187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7" t="s">
        <v>9</v>
      </c>
      <c r="D26" s="187"/>
      <c r="E26" s="179" t="s">
        <v>10</v>
      </c>
      <c r="F26" s="180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87" t="s">
        <v>12</v>
      </c>
      <c r="D31" s="187"/>
      <c r="E31" s="187" t="s">
        <v>10</v>
      </c>
      <c r="F31" s="187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77" t="s">
        <v>5</v>
      </c>
      <c r="D36" s="178"/>
      <c r="E36" s="177" t="s">
        <v>6</v>
      </c>
      <c r="F36" s="178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77" t="s">
        <v>5</v>
      </c>
      <c r="D41" s="178"/>
      <c r="E41" s="177" t="s">
        <v>6</v>
      </c>
      <c r="F41" s="178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87" t="s">
        <v>73</v>
      </c>
      <c r="D46" s="187"/>
      <c r="E46" s="179" t="s">
        <v>6</v>
      </c>
      <c r="F46" s="180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7" t="s">
        <v>16</v>
      </c>
      <c r="D51" s="178"/>
      <c r="E51" s="177" t="s">
        <v>6</v>
      </c>
      <c r="F51" s="178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77" t="s">
        <v>18</v>
      </c>
      <c r="D56" s="178"/>
      <c r="E56" s="177" t="s">
        <v>19</v>
      </c>
      <c r="F56" s="178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77" t="s">
        <v>21</v>
      </c>
      <c r="D61" s="178"/>
      <c r="E61" s="177" t="s">
        <v>6</v>
      </c>
      <c r="F61" s="178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77" t="s">
        <v>76</v>
      </c>
      <c r="D66" s="178"/>
      <c r="E66" s="177" t="s">
        <v>23</v>
      </c>
      <c r="F66" s="178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77" t="s">
        <v>25</v>
      </c>
      <c r="D71" s="178"/>
      <c r="E71" s="177" t="s">
        <v>26</v>
      </c>
      <c r="F71" s="178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7" t="s">
        <v>25</v>
      </c>
      <c r="D76" s="197"/>
      <c r="E76" s="177" t="s">
        <v>28</v>
      </c>
      <c r="F76" s="178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90" t="s">
        <v>54</v>
      </c>
      <c r="C114" s="190"/>
      <c r="D114" s="190"/>
      <c r="E114" s="190"/>
      <c r="F114" s="190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9" t="s">
        <v>55</v>
      </c>
      <c r="C115" s="189"/>
      <c r="D115" s="189"/>
      <c r="E115" s="189"/>
      <c r="F115" s="189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9" t="s">
        <v>56</v>
      </c>
      <c r="C116" s="189"/>
      <c r="D116" s="189"/>
      <c r="E116" s="189"/>
      <c r="F116" s="189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9" t="s">
        <v>57</v>
      </c>
      <c r="C117" s="189"/>
      <c r="D117" s="189"/>
      <c r="E117" s="189"/>
      <c r="F117" s="189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9" t="s">
        <v>58</v>
      </c>
      <c r="C118" s="189"/>
      <c r="D118" s="189"/>
      <c r="E118" s="189"/>
      <c r="F118" s="189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9" t="s">
        <v>59</v>
      </c>
      <c r="C119" s="189"/>
      <c r="D119" s="189"/>
      <c r="E119" s="189"/>
      <c r="F119" s="189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9" t="s">
        <v>60</v>
      </c>
      <c r="C120" s="189"/>
      <c r="D120" s="189"/>
      <c r="E120" s="189"/>
      <c r="F120" s="189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88" t="s">
        <v>61</v>
      </c>
      <c r="C121" s="188"/>
      <c r="D121" s="188"/>
      <c r="E121" s="188"/>
      <c r="F121" s="188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5"/>
      <c r="D123" s="196"/>
      <c r="E123" s="196"/>
      <c r="F123" s="186"/>
      <c r="G123" s="112"/>
      <c r="H123" s="112"/>
    </row>
    <row r="124" spans="2:8" ht="30.75" customHeight="1">
      <c r="B124" s="31" t="s">
        <v>63</v>
      </c>
      <c r="C124" s="185" t="s">
        <v>64</v>
      </c>
      <c r="D124" s="186"/>
      <c r="E124" s="185" t="s">
        <v>65</v>
      </c>
      <c r="F124" s="186"/>
      <c r="G124" s="112"/>
      <c r="H124" s="112"/>
    </row>
    <row r="125" spans="2:8" ht="30.75" customHeight="1">
      <c r="B125" s="31" t="s">
        <v>66</v>
      </c>
      <c r="C125" s="185" t="s">
        <v>67</v>
      </c>
      <c r="D125" s="186"/>
      <c r="E125" s="185" t="s">
        <v>68</v>
      </c>
      <c r="F125" s="186"/>
      <c r="G125" s="112"/>
      <c r="H125" s="112"/>
    </row>
    <row r="126" spans="2:8" ht="15" customHeight="1">
      <c r="B126" s="194" t="s">
        <v>69</v>
      </c>
      <c r="C126" s="181" t="s">
        <v>70</v>
      </c>
      <c r="D126" s="182"/>
      <c r="E126" s="181" t="s">
        <v>71</v>
      </c>
      <c r="F126" s="182"/>
      <c r="G126" s="112"/>
      <c r="H126" s="112"/>
    </row>
    <row r="127" spans="2:8" ht="15" customHeight="1">
      <c r="B127" s="195"/>
      <c r="C127" s="183"/>
      <c r="D127" s="184"/>
      <c r="E127" s="183"/>
      <c r="F127" s="184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Irina</cp:lastModifiedBy>
  <dcterms:created xsi:type="dcterms:W3CDTF">2015-11-06T07:22:19Z</dcterms:created>
  <dcterms:modified xsi:type="dcterms:W3CDTF">2021-12-03T02:17:27Z</dcterms:modified>
  <cp:category/>
  <cp:version/>
  <cp:contentType/>
  <cp:contentStatus/>
</cp:coreProperties>
</file>