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<sst xmlns="http://schemas.openxmlformats.org/spreadsheetml/2006/main" count="168" uniqueCount="104">
  <si>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</si>
  <si>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</si>
  <si>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</si>
  <si>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</si>
  <si>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</si>
  <si>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</si>
  <si>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</si>
  <si>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</si>
  <si>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</si>
  <si>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</si>
  <si>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</si>
  <si>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</si>
  <si>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</si>
  <si>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</si>
  <si>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</si>
  <si>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</si>
  <si>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</si>
  <si>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</si>
  <si>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</si>
  <si>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</si>
  <si>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</si>
  <si>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</si>
  <si>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</si>
  <si>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</si>
  <si>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</si>
  <si>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</si>
  <si>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</si>
  <si>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</si>
  <si>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</si>
  <si>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</si>
  <si>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</si>
  <si>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</si>
  <si>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</si>
  <si>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</si>
  <si>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</si>
  <si>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</si>
  <si>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</si>
  <si>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</si>
  <si>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</si>
  <si>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</si>
  <si>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</si>
  <si>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</si>
  <si>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</si>
  <si>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</si>
  <si>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</si>
  <si>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</si>
  <si>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</si>
  <si>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</si>
  <si>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</si>
  <si>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</si>
  <si>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</si>
  <si>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</si>
  <si>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</si>
  <si>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</si>
  <si>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</si>
  <si>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</si>
  <si>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</si>
  <si>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</si>
  <si>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</si>
  <si>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</si>
  <si>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</si>
  <si>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</si>
  <si>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</si>
  <si>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</si>
  <si>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</si>
  <si>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</si>
  <si>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</si>
  <si>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</si>
  <si>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</si>
  <si>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</si>
  <si>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</si>
  <si>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</si>
  <si>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</si>
  <si>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</si>
  <si>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</si>
  <si>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</si>
  <si>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</si>
  <si>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</si>
  <si>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</si>
  <si>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</si>
  <si>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</si>
  <si>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</si>
  <si>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</si>
  <si>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</si>
  <si>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</si>
  <si>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</si>
  <si>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</si>
  <si>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</si>
  <si>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</si>
  <si>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</si>
  <si>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</si>
  <si>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</si>
  <si>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</si>
  <si>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</si>
  <si>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</si>
  <si>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</si>
  <si>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</si>
  <si>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</si>
  <si>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</si>
  <si>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</si>
  <si>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</si>
  <si>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Euronext -Червень 20 (€/МT)</t>
  </si>
  <si>
    <t>CME -Лютий'20</t>
  </si>
  <si>
    <t>02 декабря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</si>
</sst>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6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43">
      <selection activeCell="F72" sqref="F72:F7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5" t="s">
        <v>103</v>
      </c>
      <c r="D4" s="146"/>
      <c r="E4" s="146"/>
      <c r="F4" s="14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0" t="s">
        <v>5</v>
      </c>
      <c r="D6" s="141"/>
      <c r="E6" s="140" t="s">
        <v>6</v>
      </c>
      <c r="F6" s="141"/>
      <c r="G6"/>
      <c r="H6"/>
      <c r="I6"/>
    </row>
    <row r="7" spans="2:6" s="6" customFormat="1" ht="15">
      <c r="B7" s="24" t="s">
        <v>81</v>
      </c>
      <c r="C7" s="115">
        <v>0.022</v>
      </c>
      <c r="D7" s="14">
        <v>3.734</v>
      </c>
      <c r="E7" s="115">
        <f>C7*39.3683</f>
        <v>0.8661026</v>
      </c>
      <c r="F7" s="13">
        <f aca="true" t="shared" si="0" ref="E7:F9">D7*39.3683</f>
        <v>147.0012322</v>
      </c>
    </row>
    <row r="8" spans="2:6" s="6" customFormat="1" ht="15">
      <c r="B8" s="24" t="s">
        <v>78</v>
      </c>
      <c r="C8" s="115">
        <v>0.006</v>
      </c>
      <c r="D8" s="14">
        <v>3.814</v>
      </c>
      <c r="E8" s="115">
        <f t="shared" si="0"/>
        <v>0.2362098</v>
      </c>
      <c r="F8" s="13">
        <f t="shared" si="0"/>
        <v>150.1506962</v>
      </c>
    </row>
    <row r="9" spans="2:17" s="6" customFormat="1" ht="15">
      <c r="B9" s="24" t="s">
        <v>92</v>
      </c>
      <c r="C9" s="115">
        <v>0.006</v>
      </c>
      <c r="D9" s="14">
        <v>3.86</v>
      </c>
      <c r="E9" s="115">
        <f t="shared" si="0"/>
        <v>0.2362098</v>
      </c>
      <c r="F9" s="13">
        <f t="shared" si="0"/>
        <v>151.961638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16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0" t="s">
        <v>7</v>
      </c>
      <c r="D11" s="141"/>
      <c r="E11" s="140" t="s">
        <v>6</v>
      </c>
      <c r="F11" s="141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14">
        <v>0.3</v>
      </c>
      <c r="D12" s="13">
        <v>166.5</v>
      </c>
      <c r="E12" s="114">
        <f>C12/$D$86</f>
        <v>0.33240997229916897</v>
      </c>
      <c r="F12" s="71">
        <f aca="true" t="shared" si="1" ref="E12:F14">D12/$D$86</f>
        <v>184.48753462603878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30">
        <v>0</v>
      </c>
      <c r="D13" s="13">
        <v>169</v>
      </c>
      <c r="E13" s="130">
        <f t="shared" si="1"/>
        <v>0</v>
      </c>
      <c r="F13" s="71">
        <f t="shared" si="1"/>
        <v>187.25761772853187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101</v>
      </c>
      <c r="C14" s="128">
        <v>0.29</v>
      </c>
      <c r="D14" s="13">
        <v>173</v>
      </c>
      <c r="E14" s="128">
        <f t="shared" si="1"/>
        <v>0.32132963988919666</v>
      </c>
      <c r="F14" s="71">
        <f t="shared" si="1"/>
        <v>191.6897506925208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14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4" t="s">
        <v>74</v>
      </c>
      <c r="D16" s="144"/>
      <c r="E16" s="140" t="s">
        <v>6</v>
      </c>
      <c r="F16" s="141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39">
        <v>1.11</v>
      </c>
      <c r="D17" s="87">
        <v>21010</v>
      </c>
      <c r="E17" s="128">
        <f aca="true" t="shared" si="2" ref="E17:F19">C17/$D$87</f>
        <v>0.010172287390029325</v>
      </c>
      <c r="F17" s="71">
        <f t="shared" si="2"/>
        <v>192.54032258064515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93</v>
      </c>
      <c r="C18" s="138">
        <v>360</v>
      </c>
      <c r="D18" s="87">
        <v>24860</v>
      </c>
      <c r="E18" s="114">
        <f t="shared" si="2"/>
        <v>3.2991202346041053</v>
      </c>
      <c r="F18" s="71">
        <f t="shared" si="2"/>
        <v>227.82258064516128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38">
        <v>300</v>
      </c>
      <c r="D19" s="87">
        <v>24790</v>
      </c>
      <c r="E19" s="114">
        <f t="shared" si="2"/>
        <v>2.7492668621700878</v>
      </c>
      <c r="F19" s="71">
        <f t="shared" si="2"/>
        <v>227.18108504398825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0" t="s">
        <v>5</v>
      </c>
      <c r="D21" s="141"/>
      <c r="E21" s="144" t="s">
        <v>6</v>
      </c>
      <c r="F21" s="14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3">
        <v>0.042</v>
      </c>
      <c r="D22" s="14">
        <v>5.46</v>
      </c>
      <c r="E22" s="113">
        <f aca="true" t="shared" si="3" ref="E22:F24">C22*36.7437</f>
        <v>1.5432354</v>
      </c>
      <c r="F22" s="13">
        <f t="shared" si="3"/>
        <v>200.620602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78</v>
      </c>
      <c r="C23" s="113">
        <v>0.064</v>
      </c>
      <c r="D23" s="14">
        <v>5.374</v>
      </c>
      <c r="E23" s="113">
        <f t="shared" si="3"/>
        <v>2.3515968</v>
      </c>
      <c r="F23" s="13">
        <f t="shared" si="3"/>
        <v>197.46064379999996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92</v>
      </c>
      <c r="C24" s="113">
        <v>0.056</v>
      </c>
      <c r="D24" s="75">
        <v>5.41</v>
      </c>
      <c r="E24" s="113">
        <f t="shared" si="3"/>
        <v>2.0576472</v>
      </c>
      <c r="F24" s="13">
        <f t="shared" si="3"/>
        <v>198.783417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4" t="s">
        <v>9</v>
      </c>
      <c r="D26" s="144"/>
      <c r="E26" s="140" t="s">
        <v>10</v>
      </c>
      <c r="F26" s="141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89</v>
      </c>
      <c r="C27" s="115">
        <v>0.94</v>
      </c>
      <c r="D27" s="71">
        <v>187.25</v>
      </c>
      <c r="E27" s="115">
        <f>C27*36.7437</f>
        <v>34.539077999999996</v>
      </c>
      <c r="F27" s="71">
        <f>D27/$D$86</f>
        <v>207.4792243767313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3">
        <v>0.27</v>
      </c>
      <c r="D28" s="13">
        <v>185.25</v>
      </c>
      <c r="E28" s="113">
        <f>C28*36.7437</f>
        <v>9.920799</v>
      </c>
      <c r="F28" s="71">
        <f>D28/$D$86</f>
        <v>205.26315789473685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90</v>
      </c>
      <c r="C29" s="113">
        <v>0.27</v>
      </c>
      <c r="D29" s="13">
        <v>186</v>
      </c>
      <c r="E29" s="113">
        <f>C29*36.7437</f>
        <v>9.920799</v>
      </c>
      <c r="F29" s="71">
        <f>D29/$D$86</f>
        <v>206.09418282548478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4" t="s">
        <v>12</v>
      </c>
      <c r="D31" s="144"/>
      <c r="E31" s="144" t="s">
        <v>10</v>
      </c>
      <c r="F31" s="14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28">
        <v>0.26</v>
      </c>
      <c r="D32" s="13">
        <v>388.75</v>
      </c>
      <c r="E32" s="128">
        <f>C32/$D$86</f>
        <v>0.2880886426592798</v>
      </c>
      <c r="F32" s="71">
        <f aca="true" t="shared" si="4" ref="E32:F34">D32/$D$86</f>
        <v>430.74792243767314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28">
        <v>0.32</v>
      </c>
      <c r="D33" s="13">
        <v>384.75</v>
      </c>
      <c r="E33" s="128">
        <f t="shared" si="4"/>
        <v>0.3545706371191136</v>
      </c>
      <c r="F33" s="71">
        <f>D33/$D$86</f>
        <v>426.3157894736842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28">
        <v>0.07</v>
      </c>
      <c r="D34" s="13">
        <v>371.75</v>
      </c>
      <c r="E34" s="128">
        <f t="shared" si="4"/>
        <v>0.0775623268698061</v>
      </c>
      <c r="F34" s="71">
        <f t="shared" si="4"/>
        <v>411.91135734072026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2" t="s">
        <v>5</v>
      </c>
      <c r="D36" s="143"/>
      <c r="E36" s="142" t="s">
        <v>6</v>
      </c>
      <c r="F36" s="14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5">
        <v>0.04</v>
      </c>
      <c r="D37" s="75">
        <v>3.272</v>
      </c>
      <c r="E37" s="115">
        <f aca="true" t="shared" si="5" ref="E37:F39">C37*58.0164</f>
        <v>2.320656</v>
      </c>
      <c r="F37" s="71">
        <f t="shared" si="5"/>
        <v>189.82966079999997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78</v>
      </c>
      <c r="C38" s="113">
        <v>0.032</v>
      </c>
      <c r="D38" s="75">
        <v>3.062</v>
      </c>
      <c r="E38" s="113">
        <f t="shared" si="5"/>
        <v>1.8565247999999999</v>
      </c>
      <c r="F38" s="71">
        <f t="shared" si="5"/>
        <v>177.6462168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92</v>
      </c>
      <c r="C39" s="113">
        <v>0.032</v>
      </c>
      <c r="D39" s="75">
        <v>3.016</v>
      </c>
      <c r="E39" s="113">
        <f t="shared" si="5"/>
        <v>1.8565247999999999</v>
      </c>
      <c r="F39" s="71">
        <f t="shared" si="5"/>
        <v>174.97746239999998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2" t="s">
        <v>5</v>
      </c>
      <c r="D41" s="143"/>
      <c r="E41" s="142" t="s">
        <v>6</v>
      </c>
      <c r="F41" s="14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3">
        <v>0.062</v>
      </c>
      <c r="D42" s="75">
        <v>8.734</v>
      </c>
      <c r="E42" s="113">
        <f>C42*36.7437</f>
        <v>2.2781094</v>
      </c>
      <c r="F42" s="71">
        <f aca="true" t="shared" si="6" ref="E42:F44">D42*36.7437</f>
        <v>320.9194758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13">
        <v>0.06</v>
      </c>
      <c r="D43" s="75">
        <v>8.852</v>
      </c>
      <c r="E43" s="113">
        <f t="shared" si="6"/>
        <v>2.2046219999999996</v>
      </c>
      <c r="F43" s="71">
        <f t="shared" si="6"/>
        <v>325.2552324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3">
        <v>0.054</v>
      </c>
      <c r="D44" s="75">
        <v>9.022</v>
      </c>
      <c r="E44" s="113">
        <f t="shared" si="6"/>
        <v>1.9841597999999998</v>
      </c>
      <c r="F44" s="71">
        <f t="shared" si="6"/>
        <v>331.5016614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5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4" t="s">
        <v>73</v>
      </c>
      <c r="D46" s="144"/>
      <c r="E46" s="140" t="s">
        <v>6</v>
      </c>
      <c r="F46" s="141"/>
      <c r="G46" s="23"/>
      <c r="H46" s="23"/>
      <c r="I46" s="23"/>
      <c r="K46" s="23"/>
      <c r="L46" s="23"/>
      <c r="M46" s="23"/>
    </row>
    <row r="47" spans="2:13" s="6" customFormat="1" ht="15">
      <c r="B47" s="24" t="s">
        <v>94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2" t="s">
        <v>16</v>
      </c>
      <c r="D51" s="143"/>
      <c r="E51" s="142" t="s">
        <v>6</v>
      </c>
      <c r="F51" s="143"/>
      <c r="G51"/>
      <c r="H51"/>
      <c r="I51"/>
      <c r="J51" s="6"/>
    </row>
    <row r="52" spans="2:19" s="22" customFormat="1" ht="15">
      <c r="B52" s="24" t="s">
        <v>81</v>
      </c>
      <c r="C52" s="115">
        <v>0.4</v>
      </c>
      <c r="D52" s="76">
        <v>292</v>
      </c>
      <c r="E52" s="115">
        <f>C52*1.1023</f>
        <v>0.44092000000000003</v>
      </c>
      <c r="F52" s="76">
        <f aca="true" t="shared" si="7" ref="E52:F54">D52*1.1023</f>
        <v>321.8716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86</v>
      </c>
      <c r="C53" s="115">
        <v>0.4</v>
      </c>
      <c r="D53" s="76">
        <v>294.2</v>
      </c>
      <c r="E53" s="115">
        <f t="shared" si="7"/>
        <v>0.44092000000000003</v>
      </c>
      <c r="F53" s="76">
        <f t="shared" si="7"/>
        <v>324.29666000000003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78</v>
      </c>
      <c r="C54" s="113">
        <v>0.1</v>
      </c>
      <c r="D54" s="76">
        <v>297.6</v>
      </c>
      <c r="E54" s="113">
        <f>C54*1.1023</f>
        <v>0.11023000000000001</v>
      </c>
      <c r="F54" s="76">
        <f t="shared" si="7"/>
        <v>328.04448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2" t="s">
        <v>18</v>
      </c>
      <c r="D56" s="143"/>
      <c r="E56" s="142" t="s">
        <v>19</v>
      </c>
      <c r="F56" s="14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28">
        <v>0.46</v>
      </c>
      <c r="D57" s="71">
        <v>29.97</v>
      </c>
      <c r="E57" s="128">
        <f>C57/454*1000</f>
        <v>1.0132158590308369</v>
      </c>
      <c r="F57" s="71">
        <f aca="true" t="shared" si="8" ref="E57:F59">D57/454*1000</f>
        <v>66.01321585903084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86</v>
      </c>
      <c r="C58" s="128">
        <v>0.42</v>
      </c>
      <c r="D58" s="71">
        <v>30.17</v>
      </c>
      <c r="E58" s="128">
        <f t="shared" si="8"/>
        <v>0.9251101321585903</v>
      </c>
      <c r="F58" s="71">
        <f t="shared" si="8"/>
        <v>66.45374449339207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78</v>
      </c>
      <c r="C59" s="128">
        <v>0.4</v>
      </c>
      <c r="D59" s="71">
        <v>30.49</v>
      </c>
      <c r="E59" s="128">
        <f t="shared" si="8"/>
        <v>0.881057268722467</v>
      </c>
      <c r="F59" s="71">
        <f t="shared" si="8"/>
        <v>67.15859030837004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8"/>
      <c r="D60" s="69"/>
      <c r="E60" s="12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2" t="s">
        <v>21</v>
      </c>
      <c r="D61" s="143"/>
      <c r="E61" s="142" t="s">
        <v>6</v>
      </c>
      <c r="F61" s="14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3">
        <v>0.01</v>
      </c>
      <c r="D62" s="75">
        <v>12.475</v>
      </c>
      <c r="E62" s="113">
        <f aca="true" t="shared" si="9" ref="E62:F64">C62*22.026</f>
        <v>0.22026</v>
      </c>
      <c r="F62" s="71">
        <f t="shared" si="9"/>
        <v>274.77434999999997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78</v>
      </c>
      <c r="C63" s="115">
        <v>0.01</v>
      </c>
      <c r="D63" s="75">
        <v>12.635</v>
      </c>
      <c r="E63" s="115">
        <f t="shared" si="9"/>
        <v>0.22026</v>
      </c>
      <c r="F63" s="71">
        <f t="shared" si="9"/>
        <v>278.29850999999996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92</v>
      </c>
      <c r="C64" s="115">
        <v>0.035</v>
      </c>
      <c r="D64" s="75">
        <v>12.8</v>
      </c>
      <c r="E64" s="115">
        <f t="shared" si="9"/>
        <v>0.7709100000000001</v>
      </c>
      <c r="F64" s="71">
        <f t="shared" si="9"/>
        <v>281.9328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2" t="s">
        <v>77</v>
      </c>
      <c r="D66" s="143"/>
      <c r="E66" s="142" t="s">
        <v>23</v>
      </c>
      <c r="F66" s="143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91</v>
      </c>
      <c r="C67" s="113">
        <v>0.001</v>
      </c>
      <c r="D67" s="75">
        <v>1.469</v>
      </c>
      <c r="E67" s="113">
        <f aca="true" t="shared" si="10" ref="E67:F69">C67/3.785</f>
        <v>0.0002642007926023778</v>
      </c>
      <c r="F67" s="71">
        <f t="shared" si="10"/>
        <v>0.388110964332893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97</v>
      </c>
      <c r="C68" s="113">
        <v>0.003</v>
      </c>
      <c r="D68" s="75">
        <v>1.411</v>
      </c>
      <c r="E68" s="113">
        <f t="shared" si="10"/>
        <v>0.0007926023778071334</v>
      </c>
      <c r="F68" s="71">
        <f t="shared" si="10"/>
        <v>0.37278731836195506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102</v>
      </c>
      <c r="C69" s="115">
        <v>0.01</v>
      </c>
      <c r="D69" s="75">
        <v>1.425</v>
      </c>
      <c r="E69" s="115">
        <f t="shared" si="10"/>
        <v>0.002642007926023778</v>
      </c>
      <c r="F69" s="71">
        <f t="shared" si="10"/>
        <v>0.3764861294583884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2" t="s">
        <v>25</v>
      </c>
      <c r="D71" s="143"/>
      <c r="E71" s="142" t="s">
        <v>26</v>
      </c>
      <c r="F71" s="143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82</v>
      </c>
      <c r="C72" s="137">
        <v>0.0015</v>
      </c>
      <c r="D72" s="123">
        <v>1.1575</v>
      </c>
      <c r="E72" s="137">
        <f>C72/454*100</f>
        <v>0.0003303964757709251</v>
      </c>
      <c r="F72" s="77">
        <f>D72/454*1000</f>
        <v>2.5495594713656384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91</v>
      </c>
      <c r="C73" s="161">
        <v>0.00375</v>
      </c>
      <c r="D73" s="123">
        <v>1.2</v>
      </c>
      <c r="E73" s="161">
        <f>C73/454*100</f>
        <v>0.0008259911894273127</v>
      </c>
      <c r="F73" s="77">
        <f>D73/454*1000</f>
        <v>2.643171806167401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97</v>
      </c>
      <c r="C74" s="137">
        <v>0.001</v>
      </c>
      <c r="D74" s="123">
        <v>1.245</v>
      </c>
      <c r="E74" s="137">
        <f>C74/454*100</f>
        <v>0.00022026431718061672</v>
      </c>
      <c r="F74" s="77">
        <f>D74/454*1000</f>
        <v>2.7422907488986787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0" t="s">
        <v>25</v>
      </c>
      <c r="D76" s="150"/>
      <c r="E76" s="142" t="s">
        <v>28</v>
      </c>
      <c r="F76" s="14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2">
        <v>0.0019</v>
      </c>
      <c r="D77" s="124">
        <v>0.1278</v>
      </c>
      <c r="E77" s="132">
        <f>C77/454*1000000</f>
        <v>4.185022026431718</v>
      </c>
      <c r="F77" s="71">
        <f>D77/454*1000000</f>
        <v>281.4977973568282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32">
        <v>0.0016</v>
      </c>
      <c r="D78" s="124" t="s">
        <v>72</v>
      </c>
      <c r="E78" s="132">
        <f>C78/454*1000000</f>
        <v>3.524229074889868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32">
        <v>0.0013</v>
      </c>
      <c r="D79" s="124" t="s">
        <v>72</v>
      </c>
      <c r="E79" s="132">
        <f>C79/454*1000000</f>
        <v>2.8634361233480172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6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2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1.108</v>
      </c>
      <c r="F85" s="135">
        <v>0.0092</v>
      </c>
      <c r="G85" s="135">
        <v>1.2977</v>
      </c>
      <c r="H85" s="135">
        <v>1.0094</v>
      </c>
      <c r="I85" s="135">
        <v>0.7522</v>
      </c>
      <c r="J85" s="135">
        <v>0.6853</v>
      </c>
      <c r="K85" s="135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0.9025</v>
      </c>
      <c r="E86" s="135" t="s">
        <v>72</v>
      </c>
      <c r="F86" s="135">
        <v>0.0083</v>
      </c>
      <c r="G86" s="135">
        <v>1.1712</v>
      </c>
      <c r="H86" s="135">
        <v>0.911</v>
      </c>
      <c r="I86" s="135">
        <v>0.6789</v>
      </c>
      <c r="J86" s="135">
        <v>0.6185</v>
      </c>
      <c r="K86" s="135">
        <v>0.1153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109.12</v>
      </c>
      <c r="E87" s="135">
        <v>120.905</v>
      </c>
      <c r="F87" s="135" t="s">
        <v>72</v>
      </c>
      <c r="G87" s="135">
        <v>141.605</v>
      </c>
      <c r="H87" s="135">
        <v>110.1443</v>
      </c>
      <c r="I87" s="135">
        <v>82.0821</v>
      </c>
      <c r="J87" s="135">
        <v>74.7799</v>
      </c>
      <c r="K87" s="135">
        <v>13.9379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0.7706</v>
      </c>
      <c r="E88" s="135">
        <v>0.8538</v>
      </c>
      <c r="F88" s="135">
        <v>0.0071</v>
      </c>
      <c r="G88" s="135" t="s">
        <v>72</v>
      </c>
      <c r="H88" s="135">
        <v>0.7778</v>
      </c>
      <c r="I88" s="135">
        <v>0.5797</v>
      </c>
      <c r="J88" s="135">
        <v>0.5281</v>
      </c>
      <c r="K88" s="135">
        <v>0.0984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0.9907</v>
      </c>
      <c r="E89" s="135">
        <v>1.0977</v>
      </c>
      <c r="F89" s="135">
        <v>0.0091</v>
      </c>
      <c r="G89" s="135">
        <v>1.2856</v>
      </c>
      <c r="H89" s="135" t="s">
        <v>72</v>
      </c>
      <c r="I89" s="135">
        <v>0.7452</v>
      </c>
      <c r="J89" s="135">
        <v>0.6789</v>
      </c>
      <c r="K89" s="135">
        <v>0.1265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1.3294</v>
      </c>
      <c r="E90" s="135">
        <v>1.473</v>
      </c>
      <c r="F90" s="135">
        <v>0.0122</v>
      </c>
      <c r="G90" s="135">
        <v>1.7252</v>
      </c>
      <c r="H90" s="135">
        <v>1.3419</v>
      </c>
      <c r="I90" s="135" t="s">
        <v>72</v>
      </c>
      <c r="J90" s="135">
        <v>0.911</v>
      </c>
      <c r="K90" s="135">
        <v>0.1698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1.4592</v>
      </c>
      <c r="E91" s="135">
        <v>1.6168</v>
      </c>
      <c r="F91" s="135">
        <v>0.0134</v>
      </c>
      <c r="G91" s="135">
        <v>1.8936</v>
      </c>
      <c r="H91" s="135">
        <v>1.4729</v>
      </c>
      <c r="I91" s="135">
        <v>1.0977</v>
      </c>
      <c r="J91" s="135" t="s">
        <v>72</v>
      </c>
      <c r="K91" s="135">
        <v>0.1864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7.829</v>
      </c>
      <c r="E92" s="135">
        <v>8.6745</v>
      </c>
      <c r="F92" s="135">
        <v>0.0718</v>
      </c>
      <c r="G92" s="135">
        <v>10.1597</v>
      </c>
      <c r="H92" s="135">
        <v>7.9025</v>
      </c>
      <c r="I92" s="135">
        <v>5.8891</v>
      </c>
      <c r="J92" s="135">
        <v>5.3652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0.9025270758122743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9" t="s">
        <v>55</v>
      </c>
      <c r="C115" s="149"/>
      <c r="D115" s="149"/>
      <c r="E115" s="149"/>
      <c r="F115" s="149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9" t="s">
        <v>56</v>
      </c>
      <c r="C116" s="149"/>
      <c r="D116" s="149"/>
      <c r="E116" s="149"/>
      <c r="F116" s="149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9" t="s">
        <v>57</v>
      </c>
      <c r="C117" s="149"/>
      <c r="D117" s="149"/>
      <c r="E117" s="149"/>
      <c r="F117" s="149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9" t="s">
        <v>58</v>
      </c>
      <c r="C118" s="149"/>
      <c r="D118" s="149"/>
      <c r="E118" s="149"/>
      <c r="F118" s="149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9" t="s">
        <v>59</v>
      </c>
      <c r="C119" s="149"/>
      <c r="D119" s="149"/>
      <c r="E119" s="149"/>
      <c r="F119" s="149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9" t="s">
        <v>60</v>
      </c>
      <c r="C120" s="149"/>
      <c r="D120" s="149"/>
      <c r="E120" s="149"/>
      <c r="F120" s="149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8" t="s">
        <v>61</v>
      </c>
      <c r="C121" s="148"/>
      <c r="D121" s="148"/>
      <c r="E121" s="148"/>
      <c r="F121" s="148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51"/>
      <c r="D123" s="160"/>
      <c r="E123" s="160"/>
      <c r="F123" s="152"/>
      <c r="G123" s="117"/>
      <c r="H123" s="117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17"/>
      <c r="H124" s="117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17"/>
      <c r="H125" s="117"/>
    </row>
    <row r="126" spans="2:8" ht="15" customHeight="1">
      <c r="B126" s="154" t="s">
        <v>69</v>
      </c>
      <c r="C126" s="156" t="s">
        <v>70</v>
      </c>
      <c r="D126" s="157"/>
      <c r="E126" s="156" t="s">
        <v>71</v>
      </c>
      <c r="F126" s="157"/>
      <c r="G126" s="117"/>
      <c r="H126" s="117"/>
    </row>
    <row r="127" spans="2:8" ht="15" customHeight="1">
      <c r="B127" s="155"/>
      <c r="C127" s="158"/>
      <c r="D127" s="159"/>
      <c r="E127" s="158"/>
      <c r="F127" s="159"/>
      <c r="G127" s="117"/>
      <c r="H127" s="11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2019-12-03T08:53:48Z</dcterms:modified>
  <cp:category/>
  <cp:version/>
  <cp:contentType/>
  <cp:contentStatus/>
</cp:coreProperties>
</file>