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<sst xmlns="http://schemas.openxmlformats.org/spreadsheetml/2006/main" count="164" uniqueCount="103">
  <si>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</si>
  <si>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</si>
  <si>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</si>
  <si>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</si>
  <si>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</si>
  <si>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</si>
  <si>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</si>
  <si>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</si>
  <si>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</si>
  <si>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</si>
  <si>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</si>
  <si>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</si>
  <si>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</si>
  <si>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</si>
  <si>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</si>
  <si>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</si>
  <si>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</si>
  <si>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</si>
  <si>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</si>
  <si>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</si>
  <si>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</si>
  <si>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</si>
  <si>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</si>
  <si>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</si>
  <si>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</si>
  <si>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</si>
  <si>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</si>
  <si>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</si>
  <si>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</si>
  <si>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</si>
  <si>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</si>
  <si>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</si>
  <si>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</si>
  <si>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</si>
  <si>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</si>
  <si>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</si>
  <si>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</si>
  <si>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</si>
  <si>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</si>
  <si>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</si>
  <si>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</si>
  <si>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</si>
  <si>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</si>
  <si>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</si>
  <si>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</si>
  <si>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</si>
  <si>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</si>
  <si>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</si>
  <si>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</si>
  <si>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</si>
  <si>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</si>
  <si>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</si>
  <si>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</si>
  <si>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</si>
  <si>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</si>
  <si>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</si>
  <si>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</si>
  <si>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</si>
  <si>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</si>
  <si>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</si>
  <si>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</si>
  <si>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</si>
  <si>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</si>
  <si>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</si>
  <si>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</si>
  <si>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</si>
  <si>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</si>
  <si>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</si>
  <si>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</si>
  <si>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</si>
  <si>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</si>
  <si>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</si>
  <si>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</si>
  <si>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</si>
  <si>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</si>
  <si>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</si>
  <si>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</si>
  <si>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</si>
  <si>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'18 (€/МT)</t>
  </si>
  <si>
    <t>Euronext - Вересень '18 (€/МT)</t>
  </si>
  <si>
    <t>TOCOM -Червень '18 (¥/МT)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</si>
  <si>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</si>
  <si>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</si>
  <si>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</si>
  <si>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</si>
  <si>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</si>
  <si>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</si>
  <si>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</si>
  <si>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</si>
  <si>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</si>
  <si>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</si>
  <si>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</si>
  <si>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</si>
  <si>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</si>
  <si>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</si>
  <si>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</si>
  <si>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</si>
  <si>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</si>
  <si>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</si>
  <si>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</si>
  <si>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</si>
  <si>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</si>
  <si>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2 серпня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</si>
</sst>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2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192" fontId="72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0" t="s">
        <v>102</v>
      </c>
      <c r="D4" s="161"/>
      <c r="E4" s="161"/>
      <c r="F4" s="16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7" t="s">
        <v>6</v>
      </c>
      <c r="F6" s="157"/>
      <c r="G6"/>
      <c r="H6"/>
      <c r="I6"/>
    </row>
    <row r="7" spans="2:6" s="6" customFormat="1" ht="15">
      <c r="B7" s="24" t="s">
        <v>87</v>
      </c>
      <c r="C7" s="119">
        <v>0.016</v>
      </c>
      <c r="D7" s="14">
        <v>3.666</v>
      </c>
      <c r="E7" s="119">
        <f aca="true" t="shared" si="0" ref="E7:F9">C7*39.3683</f>
        <v>0.6298928</v>
      </c>
      <c r="F7" s="13">
        <f t="shared" si="0"/>
        <v>144.32418779999998</v>
      </c>
    </row>
    <row r="8" spans="2:6" s="6" customFormat="1" ht="15">
      <c r="B8" s="24" t="s">
        <v>92</v>
      </c>
      <c r="C8" s="119">
        <v>0.016</v>
      </c>
      <c r="D8" s="14">
        <v>3.81</v>
      </c>
      <c r="E8" s="119">
        <f t="shared" si="0"/>
        <v>0.6298928</v>
      </c>
      <c r="F8" s="13">
        <f t="shared" si="0"/>
        <v>149.993223</v>
      </c>
    </row>
    <row r="9" spans="2:17" s="6" customFormat="1" ht="15">
      <c r="B9" s="24" t="s">
        <v>101</v>
      </c>
      <c r="C9" s="119">
        <v>0.02</v>
      </c>
      <c r="D9" s="14">
        <v>3.902</v>
      </c>
      <c r="E9" s="119">
        <f t="shared" si="0"/>
        <v>0.787366</v>
      </c>
      <c r="F9" s="13">
        <f>D9*39.3683</f>
        <v>153.6151066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4" t="s">
        <v>7</v>
      </c>
      <c r="D11" s="155"/>
      <c r="E11" s="154" t="s">
        <v>6</v>
      </c>
      <c r="F11" s="155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18">
        <v>1.04</v>
      </c>
      <c r="D12" s="13">
        <v>195</v>
      </c>
      <c r="E12" s="118">
        <f>C12/$D$86</f>
        <v>1.205377839592026</v>
      </c>
      <c r="F12" s="71">
        <f aca="true" t="shared" si="1" ref="E12:F14">D12/$D$86</f>
        <v>226.00834492350486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86</v>
      </c>
      <c r="C13" s="118">
        <v>1.68</v>
      </c>
      <c r="D13" s="13">
        <v>196.25</v>
      </c>
      <c r="E13" s="118">
        <f t="shared" si="1"/>
        <v>1.9471488178025034</v>
      </c>
      <c r="F13" s="71">
        <f t="shared" si="1"/>
        <v>227.4571163653222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97</v>
      </c>
      <c r="C14" s="118">
        <v>1.4</v>
      </c>
      <c r="D14" s="13">
        <v>198.5</v>
      </c>
      <c r="E14" s="118">
        <f t="shared" si="1"/>
        <v>1.6226240148354194</v>
      </c>
      <c r="F14" s="71">
        <f t="shared" si="1"/>
        <v>230.06490496059342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7" t="s">
        <v>75</v>
      </c>
      <c r="D16" s="157"/>
      <c r="E16" s="154" t="s">
        <v>6</v>
      </c>
      <c r="F16" s="155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83</v>
      </c>
      <c r="C17" s="138">
        <v>800</v>
      </c>
      <c r="D17" s="87">
        <v>22000</v>
      </c>
      <c r="E17" s="138">
        <f aca="true" t="shared" si="2" ref="E17:F19">C17/$D$87</f>
        <v>7.163323782234957</v>
      </c>
      <c r="F17" s="71">
        <f t="shared" si="2"/>
        <v>196.9914040114613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93</v>
      </c>
      <c r="C18" s="138">
        <v>370</v>
      </c>
      <c r="D18" s="87">
        <v>25120</v>
      </c>
      <c r="E18" s="138">
        <f t="shared" si="2"/>
        <v>3.3130372492836675</v>
      </c>
      <c r="F18" s="71">
        <f t="shared" si="2"/>
        <v>224.92836676217763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38">
        <v>290</v>
      </c>
      <c r="D19" s="87">
        <v>24950</v>
      </c>
      <c r="E19" s="138">
        <f t="shared" si="2"/>
        <v>2.596704871060172</v>
      </c>
      <c r="F19" s="71">
        <f t="shared" si="2"/>
        <v>223.40616045845272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6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4" t="s">
        <v>5</v>
      </c>
      <c r="D21" s="155"/>
      <c r="E21" s="157" t="s">
        <v>6</v>
      </c>
      <c r="F21" s="157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87</v>
      </c>
      <c r="C22" s="119">
        <v>0.022</v>
      </c>
      <c r="D22" s="14">
        <v>5.604</v>
      </c>
      <c r="E22" s="119">
        <f aca="true" t="shared" si="3" ref="E22:F24">C22*36.7437</f>
        <v>0.8083613999999999</v>
      </c>
      <c r="F22" s="13">
        <f t="shared" si="3"/>
        <v>205.9116948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92</v>
      </c>
      <c r="C23" s="119">
        <v>0.04</v>
      </c>
      <c r="D23" s="14">
        <v>5.826</v>
      </c>
      <c r="E23" s="119">
        <f t="shared" si="3"/>
        <v>1.4697479999999998</v>
      </c>
      <c r="F23" s="13">
        <f t="shared" si="3"/>
        <v>214.06879619999998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101</v>
      </c>
      <c r="C24" s="119">
        <v>0.06</v>
      </c>
      <c r="D24" s="90">
        <v>6.012</v>
      </c>
      <c r="E24" s="119">
        <f t="shared" si="3"/>
        <v>2.2046219999999996</v>
      </c>
      <c r="F24" s="13">
        <f t="shared" si="3"/>
        <v>220.90312439999997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7" t="s">
        <v>9</v>
      </c>
      <c r="D26" s="157"/>
      <c r="E26" s="154" t="s">
        <v>10</v>
      </c>
      <c r="F26" s="155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18">
        <v>2.53</v>
      </c>
      <c r="D27" s="71">
        <v>212.5</v>
      </c>
      <c r="E27" s="118">
        <f aca="true" t="shared" si="4" ref="E27:F29">C27/$D$86</f>
        <v>2.9323133982382936</v>
      </c>
      <c r="F27" s="71">
        <f t="shared" si="4"/>
        <v>246.2911451089476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89</v>
      </c>
      <c r="C28" s="118">
        <v>2.64</v>
      </c>
      <c r="D28" s="13">
        <v>213.75</v>
      </c>
      <c r="E28" s="118">
        <f t="shared" si="4"/>
        <v>3.05980528511822</v>
      </c>
      <c r="F28" s="71">
        <f t="shared" si="4"/>
        <v>247.73991655076495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94</v>
      </c>
      <c r="C29" s="118">
        <v>2.5</v>
      </c>
      <c r="D29" s="13">
        <v>215</v>
      </c>
      <c r="E29" s="118">
        <f>C29/$D$86</f>
        <v>2.897542883634678</v>
      </c>
      <c r="F29" s="71">
        <f t="shared" si="4"/>
        <v>249.1886879925823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7" t="s">
        <v>12</v>
      </c>
      <c r="D31" s="157"/>
      <c r="E31" s="157" t="s">
        <v>10</v>
      </c>
      <c r="F31" s="15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18">
        <v>0.4</v>
      </c>
      <c r="D32" s="13">
        <v>381</v>
      </c>
      <c r="E32" s="118">
        <f aca="true" t="shared" si="5" ref="E32:F34">C32/$D$86</f>
        <v>0.46360686138154844</v>
      </c>
      <c r="F32" s="71">
        <f t="shared" si="5"/>
        <v>441.58553546592486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82</v>
      </c>
      <c r="C33" s="118">
        <v>0.2</v>
      </c>
      <c r="D33" s="13">
        <v>378.25</v>
      </c>
      <c r="E33" s="118">
        <f t="shared" si="5"/>
        <v>0.23180343069077422</v>
      </c>
      <c r="F33" s="71">
        <f t="shared" si="5"/>
        <v>438.39823829392674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90</v>
      </c>
      <c r="C34" s="118">
        <v>0.2</v>
      </c>
      <c r="D34" s="66">
        <v>378</v>
      </c>
      <c r="E34" s="118">
        <f t="shared" si="5"/>
        <v>0.23180343069077422</v>
      </c>
      <c r="F34" s="71">
        <f t="shared" si="5"/>
        <v>438.1084840055633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2" t="s">
        <v>5</v>
      </c>
      <c r="D36" s="153"/>
      <c r="E36" s="152" t="s">
        <v>6</v>
      </c>
      <c r="F36" s="153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87</v>
      </c>
      <c r="C37" s="119">
        <v>0.04</v>
      </c>
      <c r="D37" s="75">
        <v>2.43</v>
      </c>
      <c r="E37" s="119">
        <f aca="true" t="shared" si="6" ref="E37:F39">C37*58.0164</f>
        <v>2.320656</v>
      </c>
      <c r="F37" s="71">
        <f t="shared" si="6"/>
        <v>140.979852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92</v>
      </c>
      <c r="C38" s="119">
        <v>0.024</v>
      </c>
      <c r="D38" s="75">
        <v>2.504</v>
      </c>
      <c r="E38" s="119">
        <f t="shared" si="6"/>
        <v>1.3923936</v>
      </c>
      <c r="F38" s="71">
        <f t="shared" si="6"/>
        <v>145.2730656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101</v>
      </c>
      <c r="C39" s="119">
        <v>0.02</v>
      </c>
      <c r="D39" s="75">
        <v>2.53</v>
      </c>
      <c r="E39" s="119">
        <f t="shared" si="6"/>
        <v>1.160328</v>
      </c>
      <c r="F39" s="71">
        <f t="shared" si="6"/>
        <v>146.781492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9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2" t="s">
        <v>5</v>
      </c>
      <c r="D41" s="153"/>
      <c r="E41" s="152" t="s">
        <v>6</v>
      </c>
      <c r="F41" s="153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88</v>
      </c>
      <c r="C42" s="116">
        <v>0.042</v>
      </c>
      <c r="D42" s="75">
        <v>8.824</v>
      </c>
      <c r="E42" s="116">
        <f aca="true" t="shared" si="7" ref="E42:F44">C42*36.7437</f>
        <v>1.5432354</v>
      </c>
      <c r="F42" s="71">
        <f t="shared" si="7"/>
        <v>324.22640879999994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87</v>
      </c>
      <c r="C43" s="116">
        <v>0.044</v>
      </c>
      <c r="D43" s="75">
        <v>8.876</v>
      </c>
      <c r="E43" s="116">
        <f t="shared" si="7"/>
        <v>1.6167227999999998</v>
      </c>
      <c r="F43" s="71">
        <f t="shared" si="7"/>
        <v>326.13708119999995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85</v>
      </c>
      <c r="C44" s="116">
        <v>0.042</v>
      </c>
      <c r="D44" s="75">
        <v>8.98</v>
      </c>
      <c r="E44" s="116">
        <f t="shared" si="7"/>
        <v>1.5432354</v>
      </c>
      <c r="F44" s="71">
        <f t="shared" si="7"/>
        <v>329.958426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7" t="s">
        <v>74</v>
      </c>
      <c r="D46" s="157"/>
      <c r="E46" s="154" t="s">
        <v>6</v>
      </c>
      <c r="F46" s="155"/>
      <c r="G46" s="23"/>
      <c r="H46" s="23"/>
      <c r="I46" s="23"/>
      <c r="K46" s="23"/>
      <c r="L46" s="23"/>
      <c r="M46" s="23"/>
    </row>
    <row r="47" spans="2:13" s="6" customFormat="1" ht="15">
      <c r="B47" s="24" t="s">
        <v>80</v>
      </c>
      <c r="C47" s="137">
        <v>0</v>
      </c>
      <c r="D47" s="88" t="s">
        <v>73</v>
      </c>
      <c r="E47" s="141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84</v>
      </c>
      <c r="C48" s="165">
        <v>740</v>
      </c>
      <c r="D48" s="88">
        <v>48210</v>
      </c>
      <c r="E48" s="138">
        <f>C48/$D$87</f>
        <v>6.626074498567335</v>
      </c>
      <c r="F48" s="71">
        <f>D48/$D$87</f>
        <v>431.6797994269341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91</v>
      </c>
      <c r="C49" s="137">
        <v>0</v>
      </c>
      <c r="D49" s="88" t="s">
        <v>73</v>
      </c>
      <c r="E49" s="141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2" customFormat="1" ht="15">
      <c r="B52" s="24" t="s">
        <v>88</v>
      </c>
      <c r="C52" s="116">
        <v>3.7</v>
      </c>
      <c r="D52" s="76">
        <v>332.9</v>
      </c>
      <c r="E52" s="116">
        <f aca="true" t="shared" si="8" ref="E52:F54">C52*1.1023</f>
        <v>4.0785100000000005</v>
      </c>
      <c r="F52" s="76">
        <f t="shared" si="8"/>
        <v>366.95567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87</v>
      </c>
      <c r="C53" s="116">
        <v>3.5</v>
      </c>
      <c r="D53" s="76">
        <v>330.9</v>
      </c>
      <c r="E53" s="116">
        <f t="shared" si="8"/>
        <v>3.8580500000000004</v>
      </c>
      <c r="F53" s="76">
        <f t="shared" si="8"/>
        <v>364.75106999999997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85</v>
      </c>
      <c r="C54" s="116">
        <v>3.5</v>
      </c>
      <c r="D54" s="104">
        <v>331.4</v>
      </c>
      <c r="E54" s="116">
        <f>C54*1.1023</f>
        <v>3.8580500000000004</v>
      </c>
      <c r="F54" s="76">
        <f t="shared" si="8"/>
        <v>365.30222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63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2" t="s">
        <v>18</v>
      </c>
      <c r="D56" s="153"/>
      <c r="E56" s="152" t="s">
        <v>19</v>
      </c>
      <c r="F56" s="153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88</v>
      </c>
      <c r="C57" s="138">
        <v>0.33</v>
      </c>
      <c r="D57" s="71">
        <v>28.16</v>
      </c>
      <c r="E57" s="138">
        <f aca="true" t="shared" si="9" ref="E57:F59">C57/454*1000</f>
        <v>0.7268722466960352</v>
      </c>
      <c r="F57" s="71">
        <f t="shared" si="9"/>
        <v>62.02643171806167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87</v>
      </c>
      <c r="C58" s="138">
        <v>0.33</v>
      </c>
      <c r="D58" s="71">
        <v>28.38</v>
      </c>
      <c r="E58" s="138">
        <f t="shared" si="9"/>
        <v>0.7268722466960352</v>
      </c>
      <c r="F58" s="71">
        <f t="shared" si="9"/>
        <v>62.51101321585903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85</v>
      </c>
      <c r="C59" s="138">
        <v>0.32</v>
      </c>
      <c r="D59" s="71">
        <v>28.47</v>
      </c>
      <c r="E59" s="138">
        <f t="shared" si="9"/>
        <v>0.7048458149779736</v>
      </c>
      <c r="F59" s="71">
        <f t="shared" si="9"/>
        <v>62.709251101321584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2" t="s">
        <v>21</v>
      </c>
      <c r="D61" s="153"/>
      <c r="E61" s="152" t="s">
        <v>6</v>
      </c>
      <c r="F61" s="153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87</v>
      </c>
      <c r="C62" s="116">
        <v>0.245</v>
      </c>
      <c r="D62" s="75">
        <v>11.66</v>
      </c>
      <c r="E62" s="116">
        <f aca="true" t="shared" si="10" ref="E62:F64">C62*22.026</f>
        <v>5.39637</v>
      </c>
      <c r="F62" s="71">
        <f t="shared" si="10"/>
        <v>256.82316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95</v>
      </c>
      <c r="C63" s="116">
        <v>0.415</v>
      </c>
      <c r="D63" s="75">
        <v>11.55</v>
      </c>
      <c r="E63" s="116">
        <f t="shared" si="10"/>
        <v>9.140789999999999</v>
      </c>
      <c r="F63" s="71">
        <f t="shared" si="10"/>
        <v>254.40030000000002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100</v>
      </c>
      <c r="C64" s="116">
        <v>0.38</v>
      </c>
      <c r="D64" s="75">
        <v>11.76</v>
      </c>
      <c r="E64" s="116">
        <f t="shared" si="10"/>
        <v>8.36988</v>
      </c>
      <c r="F64" s="71">
        <f t="shared" si="10"/>
        <v>259.02576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9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52" t="s">
        <v>23</v>
      </c>
      <c r="D66" s="153"/>
      <c r="E66" s="152" t="s">
        <v>24</v>
      </c>
      <c r="F66" s="153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88</v>
      </c>
      <c r="C67" s="116">
        <v>0.015</v>
      </c>
      <c r="D67" s="75">
        <v>1.43</v>
      </c>
      <c r="E67" s="116">
        <f aca="true" t="shared" si="11" ref="E67:F69">C67/3.785</f>
        <v>0.003963011889035667</v>
      </c>
      <c r="F67" s="71">
        <f t="shared" si="11"/>
        <v>0.3778071334214002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87</v>
      </c>
      <c r="C68" s="122">
        <v>0</v>
      </c>
      <c r="D68" s="75">
        <v>1.44</v>
      </c>
      <c r="E68" s="122">
        <f t="shared" si="11"/>
        <v>0</v>
      </c>
      <c r="F68" s="71">
        <f t="shared" si="11"/>
        <v>0.380449141347424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85</v>
      </c>
      <c r="C69" s="122">
        <v>0</v>
      </c>
      <c r="D69" s="75">
        <v>1.435</v>
      </c>
      <c r="E69" s="122">
        <f t="shared" si="11"/>
        <v>0</v>
      </c>
      <c r="F69" s="71">
        <f t="shared" si="11"/>
        <v>0.37912813738441214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9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52" t="s">
        <v>26</v>
      </c>
      <c r="D71" s="153"/>
      <c r="E71" s="152" t="s">
        <v>27</v>
      </c>
      <c r="F71" s="153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88</v>
      </c>
      <c r="C72" s="134">
        <v>0.00725</v>
      </c>
      <c r="D72" s="129">
        <v>0.82</v>
      </c>
      <c r="E72" s="134">
        <f>C72/454*100</f>
        <v>0.0015969162995594715</v>
      </c>
      <c r="F72" s="77">
        <f>D72/454*1000</f>
        <v>1.806167400881057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87</v>
      </c>
      <c r="C73" s="134">
        <v>0.00175</v>
      </c>
      <c r="D73" s="129">
        <v>0.865</v>
      </c>
      <c r="E73" s="134">
        <f>C73/454*100</f>
        <v>0.00038546255506607935</v>
      </c>
      <c r="F73" s="77">
        <f>D73/454*1000</f>
        <v>1.9052863436123346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85</v>
      </c>
      <c r="C74" s="164">
        <v>0</v>
      </c>
      <c r="D74" s="129">
        <v>0.885</v>
      </c>
      <c r="E74" s="164">
        <f>C74/454*100</f>
        <v>0</v>
      </c>
      <c r="F74" s="77">
        <f>D74/454*1000</f>
        <v>1.9493392070484583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9" t="s">
        <v>26</v>
      </c>
      <c r="D76" s="159"/>
      <c r="E76" s="152" t="s">
        <v>29</v>
      </c>
      <c r="F76" s="153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85</v>
      </c>
      <c r="C77" s="120">
        <v>0.0011</v>
      </c>
      <c r="D77" s="130">
        <v>0.1062</v>
      </c>
      <c r="E77" s="120">
        <f aca="true" t="shared" si="12" ref="E77:F79">C77/454*1000000</f>
        <v>2.4229074889867843</v>
      </c>
      <c r="F77" s="71">
        <f t="shared" si="12"/>
        <v>233.92070484581498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96</v>
      </c>
      <c r="C78" s="120">
        <v>0.001</v>
      </c>
      <c r="D78" s="130">
        <v>0.1141</v>
      </c>
      <c r="E78" s="120">
        <f t="shared" si="12"/>
        <v>2.202643171806167</v>
      </c>
      <c r="F78" s="71">
        <f t="shared" si="12"/>
        <v>251.3215859030837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99</v>
      </c>
      <c r="C79" s="120">
        <v>0.0009</v>
      </c>
      <c r="D79" s="130" t="s">
        <v>73</v>
      </c>
      <c r="E79" s="120">
        <f t="shared" si="12"/>
        <v>1.9823788546255507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1.159</v>
      </c>
      <c r="F85" s="131">
        <v>0.009</v>
      </c>
      <c r="G85" s="131">
        <v>1.3026</v>
      </c>
      <c r="H85" s="131">
        <v>1.0046</v>
      </c>
      <c r="I85" s="131">
        <v>0.7683</v>
      </c>
      <c r="J85" s="131">
        <v>0.737</v>
      </c>
      <c r="K85" s="131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0.8628</v>
      </c>
      <c r="E86" s="132" t="s">
        <v>73</v>
      </c>
      <c r="F86" s="132">
        <v>0.0077</v>
      </c>
      <c r="G86" s="132">
        <v>1.1239</v>
      </c>
      <c r="H86" s="132">
        <v>0.8668</v>
      </c>
      <c r="I86" s="132">
        <v>0.6629</v>
      </c>
      <c r="J86" s="132">
        <v>0.6359</v>
      </c>
      <c r="K86" s="132">
        <v>0.1099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111.68</v>
      </c>
      <c r="E87" s="131">
        <v>129.4371</v>
      </c>
      <c r="F87" s="131" t="s">
        <v>73</v>
      </c>
      <c r="G87" s="131">
        <v>145.4744</v>
      </c>
      <c r="H87" s="131">
        <v>112.1961</v>
      </c>
      <c r="I87" s="131">
        <v>85.8021</v>
      </c>
      <c r="J87" s="131">
        <v>82.3082</v>
      </c>
      <c r="K87" s="131">
        <v>14.2278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0.7677</v>
      </c>
      <c r="E88" s="132">
        <v>0.8898</v>
      </c>
      <c r="F88" s="132">
        <v>0.0069</v>
      </c>
      <c r="G88" s="132" t="s">
        <v>73</v>
      </c>
      <c r="H88" s="132">
        <v>0.7712</v>
      </c>
      <c r="I88" s="132">
        <v>0.5898</v>
      </c>
      <c r="J88" s="132">
        <v>0.5658</v>
      </c>
      <c r="K88" s="132">
        <v>0.0978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0.9954</v>
      </c>
      <c r="E89" s="131">
        <v>1.1537</v>
      </c>
      <c r="F89" s="131">
        <v>0.0089</v>
      </c>
      <c r="G89" s="131">
        <v>1.2966</v>
      </c>
      <c r="H89" s="131" t="s">
        <v>73</v>
      </c>
      <c r="I89" s="131">
        <v>0.7648</v>
      </c>
      <c r="J89" s="131">
        <v>0.7336</v>
      </c>
      <c r="K89" s="131">
        <v>0.1268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1.3016</v>
      </c>
      <c r="E90" s="132">
        <v>1.5086</v>
      </c>
      <c r="F90" s="132">
        <v>0.0117</v>
      </c>
      <c r="G90" s="132">
        <v>1.6955</v>
      </c>
      <c r="H90" s="132">
        <v>1.3076</v>
      </c>
      <c r="I90" s="132" t="s">
        <v>73</v>
      </c>
      <c r="J90" s="132">
        <v>0.9593</v>
      </c>
      <c r="K90" s="132">
        <v>0.1658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1.3569</v>
      </c>
      <c r="E91" s="131">
        <v>1.5726</v>
      </c>
      <c r="F91" s="131">
        <v>0.0122</v>
      </c>
      <c r="G91" s="131">
        <v>1.7674</v>
      </c>
      <c r="H91" s="131">
        <v>1.3631</v>
      </c>
      <c r="I91" s="131">
        <v>1.0425</v>
      </c>
      <c r="J91" s="131" t="s">
        <v>73</v>
      </c>
      <c r="K91" s="131">
        <v>0.1729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7.8494</v>
      </c>
      <c r="E92" s="132">
        <v>9.0975</v>
      </c>
      <c r="F92" s="132">
        <v>0.0703</v>
      </c>
      <c r="G92" s="132">
        <v>10.2246</v>
      </c>
      <c r="H92" s="132">
        <v>7.8857</v>
      </c>
      <c r="I92" s="132">
        <v>6.0306</v>
      </c>
      <c r="J92" s="132">
        <v>5.785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55</v>
      </c>
      <c r="C114" s="156"/>
      <c r="D114" s="156"/>
      <c r="E114" s="156"/>
      <c r="F114" s="156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2" t="s">
        <v>56</v>
      </c>
      <c r="C115" s="142"/>
      <c r="D115" s="142"/>
      <c r="E115" s="142"/>
      <c r="F115" s="142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2" t="s">
        <v>57</v>
      </c>
      <c r="C116" s="142"/>
      <c r="D116" s="142"/>
      <c r="E116" s="142"/>
      <c r="F116" s="142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2" t="s">
        <v>58</v>
      </c>
      <c r="C117" s="142"/>
      <c r="D117" s="142"/>
      <c r="E117" s="142"/>
      <c r="F117" s="142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2" t="s">
        <v>59</v>
      </c>
      <c r="C118" s="142"/>
      <c r="D118" s="142"/>
      <c r="E118" s="142"/>
      <c r="F118" s="142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2" t="s">
        <v>60</v>
      </c>
      <c r="C119" s="142"/>
      <c r="D119" s="142"/>
      <c r="E119" s="142"/>
      <c r="F119" s="142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2" t="s">
        <v>61</v>
      </c>
      <c r="C120" s="142"/>
      <c r="D120" s="142"/>
      <c r="E120" s="142"/>
      <c r="F120" s="142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8" t="s">
        <v>62</v>
      </c>
      <c r="C121" s="158"/>
      <c r="D121" s="158"/>
      <c r="E121" s="158"/>
      <c r="F121" s="158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49"/>
      <c r="D123" s="151"/>
      <c r="E123" s="151"/>
      <c r="F123" s="150"/>
      <c r="G123" s="123"/>
      <c r="H123" s="123"/>
    </row>
    <row r="124" spans="2:8" ht="30.75" customHeight="1">
      <c r="B124" s="32" t="s">
        <v>64</v>
      </c>
      <c r="C124" s="149" t="s">
        <v>65</v>
      </c>
      <c r="D124" s="150"/>
      <c r="E124" s="149" t="s">
        <v>66</v>
      </c>
      <c r="F124" s="150"/>
      <c r="G124" s="123"/>
      <c r="H124" s="123"/>
    </row>
    <row r="125" spans="2:8" ht="30.75" customHeight="1">
      <c r="B125" s="32" t="s">
        <v>67</v>
      </c>
      <c r="C125" s="149" t="s">
        <v>68</v>
      </c>
      <c r="D125" s="150"/>
      <c r="E125" s="149" t="s">
        <v>69</v>
      </c>
      <c r="F125" s="150"/>
      <c r="G125" s="123"/>
      <c r="H125" s="123"/>
    </row>
    <row r="126" spans="2:8" ht="15" customHeight="1">
      <c r="B126" s="143" t="s">
        <v>70</v>
      </c>
      <c r="C126" s="145" t="s">
        <v>71</v>
      </c>
      <c r="D126" s="146"/>
      <c r="E126" s="145" t="s">
        <v>72</v>
      </c>
      <c r="F126" s="146"/>
      <c r="G126" s="123"/>
      <c r="H126" s="123"/>
    </row>
    <row r="127" spans="2:8" ht="15" customHeight="1">
      <c r="B127" s="144"/>
      <c r="C127" s="147"/>
      <c r="D127" s="148"/>
      <c r="E127" s="147"/>
      <c r="F127" s="148"/>
      <c r="G127" s="123"/>
      <c r="H127" s="123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2018-08-03T06:06:51Z</dcterms:modified>
  <cp:category/>
  <cp:version/>
  <cp:contentType/>
  <cp:contentStatus/>
</cp:coreProperties>
</file>