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<sst xmlns="http://schemas.openxmlformats.org/spreadsheetml/2006/main" count="172" uniqueCount="105">
  <si>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</si>
  <si>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</si>
  <si>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</si>
  <si>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</si>
  <si>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</si>
  <si>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</si>
  <si>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</si>
  <si>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</si>
  <si>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</si>
  <si>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</si>
  <si>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</si>
  <si>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</si>
  <si>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</si>
  <si>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</si>
  <si>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</si>
  <si>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</si>
  <si>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</si>
  <si>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</si>
  <si>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</si>
  <si>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</si>
  <si>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</si>
  <si>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</si>
  <si>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</si>
  <si>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</si>
  <si>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</si>
  <si>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</si>
  <si>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</si>
  <si>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</si>
  <si>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</si>
  <si>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</si>
  <si>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</si>
  <si>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</si>
  <si>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</si>
  <si>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</si>
  <si>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</si>
  <si>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</si>
  <si>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</si>
  <si>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</si>
  <si>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</si>
  <si>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</si>
  <si>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</si>
  <si>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</si>
  <si>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</si>
  <si>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</si>
  <si>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</si>
  <si>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</si>
  <si>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</si>
  <si>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</si>
  <si>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</si>
  <si>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</si>
  <si>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</si>
  <si>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</si>
  <si>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</si>
  <si>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</si>
  <si>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</si>
  <si>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</si>
  <si>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</si>
  <si>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</si>
  <si>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</si>
  <si>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</si>
  <si>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</si>
  <si>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</si>
  <si>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</si>
  <si>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</si>
  <si>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</si>
  <si>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</si>
  <si>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</si>
  <si>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</si>
  <si>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</si>
  <si>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</si>
  <si>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</si>
  <si>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</si>
  <si>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</si>
  <si>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</si>
  <si>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</si>
  <si>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</si>
  <si>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</si>
  <si>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-Липень'20</t>
  </si>
  <si>
    <t>Euronext -Серпень '20 (€/МT)</t>
  </si>
  <si>
    <t>Euronext - Вересень'20 (€/МT)</t>
  </si>
  <si>
    <t>CME - Липень'20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</si>
  <si>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</si>
  <si>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</si>
  <si>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</si>
  <si>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</si>
  <si>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</si>
  <si>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</si>
  <si>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</si>
  <si>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</si>
  <si>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Euronext -Лютий'21 (€/МT)</t>
  </si>
  <si>
    <t>CME -Березень'20</t>
  </si>
  <si>
    <t>CME -Серпень'20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</si>
  <si>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</si>
  <si>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</si>
  <si>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</si>
  <si>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</si>
  <si>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</si>
  <si>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</si>
  <si>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</si>
  <si>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-Cepпень'20</t>
  </si>
  <si>
    <t>CME -Вересень'20</t>
  </si>
  <si>
    <t>Euronext -Березень'21 (€/МT)</t>
  </si>
  <si>
    <t>TOCOM - Січень'20 (¥/МT)</t>
  </si>
  <si>
    <t>CME -Травень'20</t>
  </si>
  <si>
    <t xml:space="preserve">               02 липня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</si>
</sst>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F14" sqref="F1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57" t="s">
        <v>104</v>
      </c>
      <c r="D4" s="158"/>
      <c r="E4" s="158"/>
      <c r="F4" s="15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80</v>
      </c>
      <c r="C7" s="110">
        <v>0.056</v>
      </c>
      <c r="D7" s="13">
        <v>3.424</v>
      </c>
      <c r="E7" s="110">
        <f aca="true" t="shared" si="0" ref="E7:F9">C7*39.3683</f>
        <v>2.2046248</v>
      </c>
      <c r="F7" s="12">
        <f t="shared" si="0"/>
        <v>134.79705919999998</v>
      </c>
    </row>
    <row r="8" spans="2:6" s="5" customFormat="1" ht="15">
      <c r="B8" s="23" t="s">
        <v>87</v>
      </c>
      <c r="C8" s="110">
        <v>0.07</v>
      </c>
      <c r="D8" s="13">
        <v>3.426</v>
      </c>
      <c r="E8" s="110">
        <f t="shared" si="0"/>
        <v>2.7557810000000003</v>
      </c>
      <c r="F8" s="12">
        <f t="shared" si="0"/>
        <v>134.8757958</v>
      </c>
    </row>
    <row r="9" spans="2:17" s="5" customFormat="1" ht="15">
      <c r="B9" s="23" t="s">
        <v>97</v>
      </c>
      <c r="C9" s="110">
        <v>0.07</v>
      </c>
      <c r="D9" s="13">
        <v>3.53</v>
      </c>
      <c r="E9" s="110">
        <f t="shared" si="0"/>
        <v>2.7557810000000003</v>
      </c>
      <c r="F9" s="12">
        <f t="shared" si="0"/>
        <v>138.97009899999998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2" t="s">
        <v>92</v>
      </c>
      <c r="D11" s="143"/>
      <c r="E11" s="142" t="s">
        <v>6</v>
      </c>
      <c r="F11" s="14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93</v>
      </c>
      <c r="C12" s="139">
        <v>260</v>
      </c>
      <c r="D12" s="84">
        <v>20460</v>
      </c>
      <c r="E12" s="134">
        <f>C12/$D$86</f>
        <v>291.97080291970804</v>
      </c>
      <c r="F12" s="68">
        <f>D12/$D$87</f>
        <v>190.29017857142858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94</v>
      </c>
      <c r="C13" s="122">
        <v>0</v>
      </c>
      <c r="D13" s="84" t="s">
        <v>72</v>
      </c>
      <c r="E13" s="125">
        <f>C13/$D$86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102</v>
      </c>
      <c r="C14" s="122">
        <v>0</v>
      </c>
      <c r="D14" s="84">
        <v>21750</v>
      </c>
      <c r="E14" s="125">
        <f>C14/$D$86</f>
        <v>0</v>
      </c>
      <c r="F14" s="68">
        <f>D14/$D$87</f>
        <v>202.28794642857144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6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81</v>
      </c>
      <c r="C17" s="123">
        <v>0.3</v>
      </c>
      <c r="D17" s="68">
        <v>168</v>
      </c>
      <c r="E17" s="123">
        <f aca="true" t="shared" si="1" ref="E17:F19">C17/$D$86</f>
        <v>0.3368893879842785</v>
      </c>
      <c r="F17" s="68">
        <f t="shared" si="1"/>
        <v>188.65805727119596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82</v>
      </c>
      <c r="C18" s="123">
        <v>0.31</v>
      </c>
      <c r="D18" s="12">
        <v>163</v>
      </c>
      <c r="E18" s="123">
        <f t="shared" si="1"/>
        <v>0.3481190342504211</v>
      </c>
      <c r="F18" s="68">
        <f t="shared" si="1"/>
        <v>183.04323413812466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101</v>
      </c>
      <c r="C19" s="134">
        <v>0.15</v>
      </c>
      <c r="D19" s="12">
        <v>166.75</v>
      </c>
      <c r="E19" s="134">
        <f t="shared" si="1"/>
        <v>0.16844469399213924</v>
      </c>
      <c r="F19" s="68">
        <f t="shared" si="1"/>
        <v>187.25435148792815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2" t="s">
        <v>5</v>
      </c>
      <c r="D21" s="143"/>
      <c r="E21" s="152" t="s">
        <v>6</v>
      </c>
      <c r="F21" s="15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80</v>
      </c>
      <c r="C22" s="110">
        <v>0.086</v>
      </c>
      <c r="D22" s="13">
        <v>4.87</v>
      </c>
      <c r="E22" s="110">
        <f aca="true" t="shared" si="2" ref="E22:F24">C22*36.7437</f>
        <v>3.1599581999999993</v>
      </c>
      <c r="F22" s="12">
        <f t="shared" si="2"/>
        <v>178.94181899999998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10">
        <v>0.066</v>
      </c>
      <c r="D23" s="13">
        <v>4.92</v>
      </c>
      <c r="E23" s="110">
        <f t="shared" si="2"/>
        <v>2.4250841999999997</v>
      </c>
      <c r="F23" s="12">
        <f t="shared" si="2"/>
        <v>180.779004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97</v>
      </c>
      <c r="C24" s="110">
        <v>0.062</v>
      </c>
      <c r="D24" s="72">
        <v>4.994</v>
      </c>
      <c r="E24" s="110">
        <f t="shared" si="2"/>
        <v>2.2781094</v>
      </c>
      <c r="F24" s="12">
        <f t="shared" si="2"/>
        <v>183.49803779999996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3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2" t="s">
        <v>9</v>
      </c>
      <c r="D26" s="152"/>
      <c r="E26" s="142" t="s">
        <v>10</v>
      </c>
      <c r="F26" s="143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10">
        <v>0.14</v>
      </c>
      <c r="D27" s="68">
        <v>181.25</v>
      </c>
      <c r="E27" s="140">
        <f aca="true" t="shared" si="3" ref="E27:F29">C27/$D$86</f>
        <v>0.15721504772599665</v>
      </c>
      <c r="F27" s="68">
        <f t="shared" si="3"/>
        <v>203.53733857383494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10">
        <v>0.27</v>
      </c>
      <c r="D28" s="12">
        <v>183</v>
      </c>
      <c r="E28" s="140">
        <f t="shared" si="3"/>
        <v>0.3032004491858507</v>
      </c>
      <c r="F28" s="68">
        <f t="shared" si="3"/>
        <v>205.50252667040988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96</v>
      </c>
      <c r="C29" s="110">
        <v>0.13</v>
      </c>
      <c r="D29" s="12">
        <v>185.25</v>
      </c>
      <c r="E29" s="140">
        <f t="shared" si="3"/>
        <v>0.14598540145985403</v>
      </c>
      <c r="F29" s="68">
        <f t="shared" si="3"/>
        <v>208.029197080292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3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2" t="s">
        <v>12</v>
      </c>
      <c r="D31" s="152"/>
      <c r="E31" s="152" t="s">
        <v>10</v>
      </c>
      <c r="F31" s="15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78</v>
      </c>
      <c r="C32" s="134">
        <v>0.33</v>
      </c>
      <c r="D32" s="12">
        <v>378.5</v>
      </c>
      <c r="E32" s="134">
        <f aca="true" t="shared" si="4" ref="E32:F34">C32/$D$86</f>
        <v>0.37057832678270636</v>
      </c>
      <c r="F32" s="68">
        <f t="shared" si="4"/>
        <v>425.04211117349803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82</v>
      </c>
      <c r="C33" s="134">
        <v>0.26</v>
      </c>
      <c r="D33" s="12">
        <v>380</v>
      </c>
      <c r="E33" s="134">
        <f t="shared" si="4"/>
        <v>0.29197080291970806</v>
      </c>
      <c r="F33" s="68">
        <f t="shared" si="4"/>
        <v>426.72655811341946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89</v>
      </c>
      <c r="C34" s="134">
        <v>0.2</v>
      </c>
      <c r="D34" s="12">
        <v>380.25</v>
      </c>
      <c r="E34" s="134">
        <f t="shared" si="4"/>
        <v>0.22459292532285235</v>
      </c>
      <c r="F34" s="68">
        <f t="shared" si="4"/>
        <v>427.007299270073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50" t="s">
        <v>5</v>
      </c>
      <c r="D36" s="151"/>
      <c r="E36" s="150" t="s">
        <v>6</v>
      </c>
      <c r="F36" s="15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80</v>
      </c>
      <c r="C37" s="130">
        <v>0.012</v>
      </c>
      <c r="D37" s="72">
        <v>3.4</v>
      </c>
      <c r="E37" s="130">
        <f aca="true" t="shared" si="5" ref="E37:F39">C37*58.0164</f>
        <v>0.6961968</v>
      </c>
      <c r="F37" s="68">
        <f t="shared" si="5"/>
        <v>197.25575999999998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10">
        <v>0.034</v>
      </c>
      <c r="D38" s="72">
        <v>2.882</v>
      </c>
      <c r="E38" s="110">
        <f t="shared" si="5"/>
        <v>1.9725576</v>
      </c>
      <c r="F38" s="68">
        <f t="shared" si="5"/>
        <v>167.2032648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97</v>
      </c>
      <c r="C39" s="110">
        <v>0.034</v>
      </c>
      <c r="D39" s="72">
        <v>2.83</v>
      </c>
      <c r="E39" s="110">
        <f t="shared" si="5"/>
        <v>1.9725576</v>
      </c>
      <c r="F39" s="68">
        <f t="shared" si="5"/>
        <v>164.186412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50" t="s">
        <v>5</v>
      </c>
      <c r="D41" s="151"/>
      <c r="E41" s="150" t="s">
        <v>6</v>
      </c>
      <c r="F41" s="15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80</v>
      </c>
      <c r="C42" s="110">
        <v>0.012</v>
      </c>
      <c r="D42" s="72">
        <v>8.924</v>
      </c>
      <c r="E42" s="110">
        <f>C42*36.7437</f>
        <v>0.4409244</v>
      </c>
      <c r="F42" s="68">
        <f aca="true" t="shared" si="6" ref="E42:F44">D42*36.7437</f>
        <v>327.90077879999996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10">
        <v>0.002</v>
      </c>
      <c r="D43" s="72">
        <v>8.91</v>
      </c>
      <c r="E43" s="110">
        <f t="shared" si="6"/>
        <v>0.0734874</v>
      </c>
      <c r="F43" s="68">
        <f t="shared" si="6"/>
        <v>327.38636699999995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87</v>
      </c>
      <c r="C44" s="110">
        <v>0.012</v>
      </c>
      <c r="D44" s="72">
        <v>8.904</v>
      </c>
      <c r="E44" s="110">
        <f t="shared" si="6"/>
        <v>0.4409244</v>
      </c>
      <c r="F44" s="68">
        <f t="shared" si="6"/>
        <v>327.16590479999996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2" t="s">
        <v>73</v>
      </c>
      <c r="D46" s="152"/>
      <c r="E46" s="142" t="s">
        <v>6</v>
      </c>
      <c r="F46" s="143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84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95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5"/>
    </row>
    <row r="52" spans="2:19" s="21" customFormat="1" ht="15">
      <c r="B52" s="23" t="s">
        <v>80</v>
      </c>
      <c r="C52" s="139">
        <v>0.8</v>
      </c>
      <c r="D52" s="73">
        <v>293.4</v>
      </c>
      <c r="E52" s="130">
        <f>C52*1.1023</f>
        <v>0.8818400000000001</v>
      </c>
      <c r="F52" s="73">
        <f aca="true" t="shared" si="7" ref="E52:F54">D52*1.1023</f>
        <v>323.41482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39">
        <v>0.7</v>
      </c>
      <c r="D53" s="73">
        <v>296.2</v>
      </c>
      <c r="E53" s="130">
        <f t="shared" si="7"/>
        <v>0.77161</v>
      </c>
      <c r="F53" s="73">
        <f t="shared" si="7"/>
        <v>326.50126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87</v>
      </c>
      <c r="C54" s="139">
        <v>0.5</v>
      </c>
      <c r="D54" s="73">
        <v>298.6</v>
      </c>
      <c r="E54" s="130">
        <f>C54*1.1023</f>
        <v>0.55115</v>
      </c>
      <c r="F54" s="73">
        <f t="shared" si="7"/>
        <v>329.14678000000004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50" t="s">
        <v>18</v>
      </c>
      <c r="D56" s="151"/>
      <c r="E56" s="150" t="s">
        <v>19</v>
      </c>
      <c r="F56" s="15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80</v>
      </c>
      <c r="C57" s="110">
        <v>0.25</v>
      </c>
      <c r="D57" s="68">
        <v>27.93</v>
      </c>
      <c r="E57" s="123">
        <f aca="true" t="shared" si="8" ref="E57:F59">C57/454*1000</f>
        <v>0.5506607929515419</v>
      </c>
      <c r="F57" s="68">
        <f t="shared" si="8"/>
        <v>61.519823788546255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10">
        <v>0.27</v>
      </c>
      <c r="D58" s="68">
        <v>28.07</v>
      </c>
      <c r="E58" s="123">
        <f t="shared" si="8"/>
        <v>0.5947136563876653</v>
      </c>
      <c r="F58" s="68">
        <f t="shared" si="8"/>
        <v>61.82819383259912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87</v>
      </c>
      <c r="C59" s="110">
        <v>0.26</v>
      </c>
      <c r="D59" s="68">
        <v>28.21</v>
      </c>
      <c r="E59" s="123">
        <f t="shared" si="8"/>
        <v>0.5726872246696035</v>
      </c>
      <c r="F59" s="68">
        <f t="shared" si="8"/>
        <v>62.136563876651984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50" t="s">
        <v>21</v>
      </c>
      <c r="D61" s="151"/>
      <c r="E61" s="150" t="s">
        <v>6</v>
      </c>
      <c r="F61" s="15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80</v>
      </c>
      <c r="C62" s="130">
        <v>0.585</v>
      </c>
      <c r="D62" s="72">
        <v>17.25</v>
      </c>
      <c r="E62" s="130">
        <f aca="true" t="shared" si="9" ref="E62:F64">C62*22.026</f>
        <v>12.885209999999999</v>
      </c>
      <c r="F62" s="68">
        <f t="shared" si="9"/>
        <v>379.9485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10">
        <v>0.035</v>
      </c>
      <c r="D63" s="72">
        <v>12.32</v>
      </c>
      <c r="E63" s="110">
        <f t="shared" si="9"/>
        <v>0.7709100000000001</v>
      </c>
      <c r="F63" s="68">
        <f t="shared" si="9"/>
        <v>271.36032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98</v>
      </c>
      <c r="C64" s="130">
        <v>0.01</v>
      </c>
      <c r="D64" s="72">
        <v>12.01</v>
      </c>
      <c r="E64" s="130">
        <f t="shared" si="9"/>
        <v>0.22026</v>
      </c>
      <c r="F64" s="68">
        <f t="shared" si="9"/>
        <v>264.53226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50" t="s">
        <v>76</v>
      </c>
      <c r="D66" s="151"/>
      <c r="E66" s="150" t="s">
        <v>23</v>
      </c>
      <c r="F66" s="15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77</v>
      </c>
      <c r="C67" s="130">
        <v>0.101</v>
      </c>
      <c r="D67" s="72">
        <v>1.31</v>
      </c>
      <c r="E67" s="130">
        <f aca="true" t="shared" si="10" ref="E67:F69">C67/3.785</f>
        <v>0.02668428005284016</v>
      </c>
      <c r="F67" s="68">
        <f t="shared" si="10"/>
        <v>0.34610303830911493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91</v>
      </c>
      <c r="C68" s="130">
        <v>0.045</v>
      </c>
      <c r="D68" s="72">
        <v>1.288</v>
      </c>
      <c r="E68" s="130">
        <f t="shared" si="10"/>
        <v>0.011889035667107</v>
      </c>
      <c r="F68" s="68">
        <f t="shared" si="10"/>
        <v>0.3402906208718626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100</v>
      </c>
      <c r="C69" s="130">
        <v>0.045</v>
      </c>
      <c r="D69" s="72" t="s">
        <v>72</v>
      </c>
      <c r="E69" s="130">
        <f t="shared" si="10"/>
        <v>0.011889035667107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50" t="s">
        <v>25</v>
      </c>
      <c r="D71" s="151"/>
      <c r="E71" s="150" t="s">
        <v>26</v>
      </c>
      <c r="F71" s="15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38">
        <v>0.00375</v>
      </c>
      <c r="D72" s="118">
        <v>1.014</v>
      </c>
      <c r="E72" s="138">
        <f>C72/454*100</f>
        <v>0.0008259911894273127</v>
      </c>
      <c r="F72" s="74">
        <f>D72/454*1000</f>
        <v>2.2334801762114536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99</v>
      </c>
      <c r="C73" s="138">
        <v>0.00975</v>
      </c>
      <c r="D73" s="118">
        <v>1.04025</v>
      </c>
      <c r="E73" s="138">
        <f>C73/454*100</f>
        <v>0.0021475770925110135</v>
      </c>
      <c r="F73" s="74">
        <f>D73/454*1000</f>
        <v>2.2912995594713657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41">
        <v>0</v>
      </c>
      <c r="D74" s="118">
        <v>1.07275</v>
      </c>
      <c r="E74" s="141">
        <f>C74/454*100</f>
        <v>0</v>
      </c>
      <c r="F74" s="74">
        <f>D74/454*1000</f>
        <v>2.362885462555066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6" t="s">
        <v>25</v>
      </c>
      <c r="D76" s="156"/>
      <c r="E76" s="150" t="s">
        <v>28</v>
      </c>
      <c r="F76" s="15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85</v>
      </c>
      <c r="C77" s="136">
        <v>0.0007</v>
      </c>
      <c r="D77" s="119">
        <v>0.122</v>
      </c>
      <c r="E77" s="136">
        <f>C77/454*1000000</f>
        <v>1.5418502202643172</v>
      </c>
      <c r="F77" s="68">
        <f>D77/454*1000000</f>
        <v>268.72246696035245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90</v>
      </c>
      <c r="C78" s="136">
        <v>0.0008</v>
      </c>
      <c r="D78" s="119" t="s">
        <v>72</v>
      </c>
      <c r="E78" s="136">
        <f>C78/454*1000000</f>
        <v>1.762114537444934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103</v>
      </c>
      <c r="C79" s="136">
        <v>0.0004</v>
      </c>
      <c r="D79" s="119" t="s">
        <v>72</v>
      </c>
      <c r="E79" s="136">
        <f>C79/454*1000000</f>
        <v>0.881057268722467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1.123</v>
      </c>
      <c r="F85" s="129">
        <v>0.0093</v>
      </c>
      <c r="G85" s="129">
        <v>1.2452</v>
      </c>
      <c r="H85" s="129">
        <v>1.0564</v>
      </c>
      <c r="I85" s="129">
        <v>0.7368</v>
      </c>
      <c r="J85" s="129">
        <v>0.6931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0.8905</v>
      </c>
      <c r="E86" s="129" t="s">
        <v>72</v>
      </c>
      <c r="F86" s="129">
        <v>0.0083</v>
      </c>
      <c r="G86" s="129">
        <v>1.1088</v>
      </c>
      <c r="H86" s="129">
        <v>0.9407</v>
      </c>
      <c r="I86" s="129">
        <v>0.6561</v>
      </c>
      <c r="J86" s="129">
        <v>0.6172</v>
      </c>
      <c r="K86" s="129">
        <v>0.1149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107.52</v>
      </c>
      <c r="E87" s="129">
        <v>120.745</v>
      </c>
      <c r="F87" s="129" t="s">
        <v>72</v>
      </c>
      <c r="G87" s="129">
        <v>133.8839</v>
      </c>
      <c r="H87" s="129">
        <v>113.5855</v>
      </c>
      <c r="I87" s="129">
        <v>79.2161</v>
      </c>
      <c r="J87" s="129">
        <v>74.5221</v>
      </c>
      <c r="K87" s="129">
        <v>13.8734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0.8031</v>
      </c>
      <c r="E88" s="129">
        <v>0.9019</v>
      </c>
      <c r="F88" s="129">
        <v>0.0075</v>
      </c>
      <c r="G88" s="129" t="s">
        <v>72</v>
      </c>
      <c r="H88" s="129">
        <v>0.8484</v>
      </c>
      <c r="I88" s="129">
        <v>0.5917</v>
      </c>
      <c r="J88" s="129">
        <v>0.5566</v>
      </c>
      <c r="K88" s="129">
        <v>0.1036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0.9466</v>
      </c>
      <c r="E89" s="129">
        <v>1.063</v>
      </c>
      <c r="F89" s="129">
        <v>0.0088</v>
      </c>
      <c r="G89" s="129">
        <v>1.1787</v>
      </c>
      <c r="H89" s="129" t="s">
        <v>72</v>
      </c>
      <c r="I89" s="129">
        <v>0.6974</v>
      </c>
      <c r="J89" s="129">
        <v>0.6561</v>
      </c>
      <c r="K89" s="129">
        <v>0.1221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1.3573</v>
      </c>
      <c r="E90" s="129">
        <v>1.5242</v>
      </c>
      <c r="F90" s="129">
        <v>0.0126</v>
      </c>
      <c r="G90" s="129">
        <v>1.6901</v>
      </c>
      <c r="H90" s="129">
        <v>1.4339</v>
      </c>
      <c r="I90" s="129" t="s">
        <v>72</v>
      </c>
      <c r="J90" s="129">
        <v>0.9407</v>
      </c>
      <c r="K90" s="129">
        <v>0.1751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1.4428</v>
      </c>
      <c r="E91" s="129">
        <v>1.6203</v>
      </c>
      <c r="F91" s="129">
        <v>0.0134</v>
      </c>
      <c r="G91" s="129">
        <v>1.7966</v>
      </c>
      <c r="H91" s="129">
        <v>1.5242</v>
      </c>
      <c r="I91" s="129">
        <v>1.063</v>
      </c>
      <c r="J91" s="129" t="s">
        <v>72</v>
      </c>
      <c r="K91" s="129">
        <v>0.1862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7.7501</v>
      </c>
      <c r="E92" s="129">
        <v>8.7034</v>
      </c>
      <c r="F92" s="129">
        <v>0.0721</v>
      </c>
      <c r="G92" s="129">
        <v>9.6504</v>
      </c>
      <c r="H92" s="129">
        <v>8.1873</v>
      </c>
      <c r="I92" s="129">
        <v>5.7099</v>
      </c>
      <c r="J92" s="129">
        <v>5.3716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0.8904719501335708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5" t="s">
        <v>54</v>
      </c>
      <c r="C114" s="155"/>
      <c r="D114" s="155"/>
      <c r="E114" s="155"/>
      <c r="F114" s="155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4" t="s">
        <v>55</v>
      </c>
      <c r="C115" s="154"/>
      <c r="D115" s="154"/>
      <c r="E115" s="154"/>
      <c r="F115" s="15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4" t="s">
        <v>56</v>
      </c>
      <c r="C116" s="154"/>
      <c r="D116" s="154"/>
      <c r="E116" s="154"/>
      <c r="F116" s="15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4" t="s">
        <v>57</v>
      </c>
      <c r="C117" s="154"/>
      <c r="D117" s="154"/>
      <c r="E117" s="154"/>
      <c r="F117" s="15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4" t="s">
        <v>58</v>
      </c>
      <c r="C118" s="154"/>
      <c r="D118" s="154"/>
      <c r="E118" s="154"/>
      <c r="F118" s="15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4" t="s">
        <v>59</v>
      </c>
      <c r="C119" s="154"/>
      <c r="D119" s="154"/>
      <c r="E119" s="154"/>
      <c r="F119" s="15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4" t="s">
        <v>60</v>
      </c>
      <c r="C120" s="154"/>
      <c r="D120" s="154"/>
      <c r="E120" s="154"/>
      <c r="F120" s="15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3" t="s">
        <v>61</v>
      </c>
      <c r="C121" s="153"/>
      <c r="D121" s="153"/>
      <c r="E121" s="153"/>
      <c r="F121" s="15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48"/>
      <c r="D123" s="162"/>
      <c r="E123" s="162"/>
      <c r="F123" s="149"/>
      <c r="G123" s="112"/>
      <c r="H123" s="112"/>
    </row>
    <row r="124" spans="2:8" ht="30.75" customHeight="1">
      <c r="B124" s="31" t="s">
        <v>63</v>
      </c>
      <c r="C124" s="148" t="s">
        <v>64</v>
      </c>
      <c r="D124" s="149"/>
      <c r="E124" s="148" t="s">
        <v>65</v>
      </c>
      <c r="F124" s="149"/>
      <c r="G124" s="112"/>
      <c r="H124" s="112"/>
    </row>
    <row r="125" spans="2:8" ht="30.75" customHeight="1">
      <c r="B125" s="31" t="s">
        <v>66</v>
      </c>
      <c r="C125" s="148" t="s">
        <v>67</v>
      </c>
      <c r="D125" s="149"/>
      <c r="E125" s="148" t="s">
        <v>68</v>
      </c>
      <c r="F125" s="149"/>
      <c r="G125" s="112"/>
      <c r="H125" s="112"/>
    </row>
    <row r="126" spans="2:8" ht="15" customHeight="1">
      <c r="B126" s="160" t="s">
        <v>69</v>
      </c>
      <c r="C126" s="144" t="s">
        <v>70</v>
      </c>
      <c r="D126" s="145"/>
      <c r="E126" s="144" t="s">
        <v>71</v>
      </c>
      <c r="F126" s="145"/>
      <c r="G126" s="112"/>
      <c r="H126" s="112"/>
    </row>
    <row r="127" spans="2:8" ht="15" customHeight="1">
      <c r="B127" s="161"/>
      <c r="C127" s="146"/>
      <c r="D127" s="147"/>
      <c r="E127" s="146"/>
      <c r="F127" s="147"/>
      <c r="G127" s="112"/>
      <c r="H127" s="112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2020-07-03T10:51:09Z</dcterms:modified>
  <cp:category/>
  <cp:version/>
  <cp:contentType/>
  <cp:contentStatus/>
</cp:coreProperties>
</file>