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<sst xmlns="http://schemas.openxmlformats.org/spreadsheetml/2006/main" count="143" uniqueCount="99">
  <si>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</si>
  <si>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</si>
  <si>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</si>
  <si>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</si>
  <si>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</si>
  <si>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</si>
  <si>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</si>
  <si>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</si>
  <si>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</si>
  <si>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</si>
  <si>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</si>
  <si>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</si>
  <si>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</si>
  <si>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</si>
  <si>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</si>
  <si>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</si>
  <si>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</si>
  <si>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</si>
  <si>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</si>
  <si>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</si>
  <si>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</si>
  <si>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</si>
  <si>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</si>
  <si>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</si>
  <si>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</si>
  <si>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</si>
  <si>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</si>
  <si>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</si>
  <si>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</si>
  <si>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</si>
  <si>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</si>
  <si>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</si>
  <si>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</si>
  <si>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</si>
  <si>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</si>
  <si>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</si>
  <si>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</si>
  <si>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</si>
  <si>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</si>
  <si>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</si>
  <si>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</si>
  <si>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</si>
  <si>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</si>
  <si>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</si>
  <si>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</si>
  <si>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</si>
  <si>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</si>
  <si>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</si>
  <si>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</si>
  <si>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</si>
  <si>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</si>
  <si>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</si>
  <si>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</si>
  <si>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</si>
  <si>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</si>
  <si>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</si>
  <si>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</si>
  <si>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</si>
  <si>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</si>
  <si>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</si>
  <si>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</si>
  <si>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</si>
  <si>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</si>
  <si>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</si>
  <si>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</si>
  <si>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</si>
  <si>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</si>
  <si>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</si>
  <si>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</si>
  <si>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</si>
  <si>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</si>
  <si>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</si>
  <si>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</si>
  <si>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</si>
  <si>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</si>
  <si>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</si>
  <si>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</si>
  <si>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</si>
  <si>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</si>
  <si>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</si>
  <si>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</si>
  <si>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</si>
  <si>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CBOT - Травень'15</t>
  </si>
  <si>
    <t>Euronext - Серпень'15 (€/МT)</t>
  </si>
  <si>
    <t>Euronext - Червень'15 (€/МT)</t>
  </si>
  <si>
    <t>CBOT - Травень '15</t>
  </si>
  <si>
    <t>CBOT - Липень'15</t>
  </si>
  <si>
    <t>Euronext - Листопад'15 (€/МT)</t>
  </si>
  <si>
    <t>CBOT - Квітень '15</t>
  </si>
  <si>
    <t>Euronext - Травень'15 (€/МT)</t>
  </si>
  <si>
    <t>Euronext - Вересень'15 (€/МT)</t>
  </si>
  <si>
    <t>Euronext - Листопад15 (€/МT)</t>
  </si>
  <si>
    <t>CBOT - Червень '15</t>
  </si>
  <si>
    <t>CBOT - Червень'15</t>
  </si>
  <si>
    <t>NYBOT - Травень '15</t>
  </si>
  <si>
    <t>NYBOT -Липень'15</t>
  </si>
  <si>
    <t>Euronext - Грудень'15 (€/МT)</t>
  </si>
  <si>
    <t>CBOT - Вересень'15</t>
  </si>
  <si>
    <t>02 Квітня 2015 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</si>
</sst>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0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0" fillId="0" borderId="17" xfId="42" applyBorder="1" applyAlignment="1" applyProtection="1">
      <alignment horizontal="right" vertical="center" wrapText="1"/>
      <protection/>
    </xf>
    <xf numFmtId="0" fontId="60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0" fillId="0" borderId="0" xfId="42" applyBorder="1" applyAlignment="1" applyProtection="1">
      <alignment wrapText="1"/>
      <protection/>
    </xf>
    <xf numFmtId="0" fontId="60" fillId="0" borderId="0" xfId="42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0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4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4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3" fontId="76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52">
      <selection activeCell="C69" sqref="C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2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23" t="s">
        <v>98</v>
      </c>
      <c r="D4" s="124"/>
      <c r="E4" s="124"/>
      <c r="F4" s="125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26" t="s">
        <v>5</v>
      </c>
      <c r="D6" s="127"/>
      <c r="E6" s="128" t="s">
        <v>6</v>
      </c>
      <c r="F6" s="128"/>
      <c r="G6" s="27"/>
      <c r="I6"/>
    </row>
    <row r="7" spans="2:8" s="6" customFormat="1" ht="15">
      <c r="B7" s="81" t="s">
        <v>82</v>
      </c>
      <c r="C7" s="122">
        <v>0.046</v>
      </c>
      <c r="D7" s="7">
        <v>3.864</v>
      </c>
      <c r="E7" s="122">
        <f aca="true" t="shared" si="0" ref="E7:F9">C7*39.3683</f>
        <v>1.8109418</v>
      </c>
      <c r="F7" s="13">
        <f t="shared" si="0"/>
        <v>152.1191112</v>
      </c>
      <c r="G7" s="29"/>
      <c r="H7" s="29"/>
    </row>
    <row r="8" spans="2:8" s="6" customFormat="1" ht="15">
      <c r="B8" s="81" t="s">
        <v>86</v>
      </c>
      <c r="C8" s="122">
        <v>0.044</v>
      </c>
      <c r="D8" s="110">
        <v>3.944</v>
      </c>
      <c r="E8" s="122">
        <f t="shared" si="0"/>
        <v>1.7322052</v>
      </c>
      <c r="F8" s="13">
        <f t="shared" si="0"/>
        <v>155.2685752</v>
      </c>
      <c r="G8" s="27"/>
      <c r="H8" s="27"/>
    </row>
    <row r="9" spans="2:17" s="6" customFormat="1" ht="15">
      <c r="B9" s="28" t="s">
        <v>97</v>
      </c>
      <c r="C9" s="122">
        <v>0.04</v>
      </c>
      <c r="D9" s="7">
        <v>4.016</v>
      </c>
      <c r="E9" s="122">
        <f t="shared" si="0"/>
        <v>1.574732</v>
      </c>
      <c r="F9" s="13">
        <f t="shared" si="0"/>
        <v>158.10309279999998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84"/>
      <c r="D10" s="7"/>
      <c r="E10" s="72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28" t="s">
        <v>7</v>
      </c>
      <c r="D11" s="128"/>
      <c r="E11" s="126" t="s">
        <v>6</v>
      </c>
      <c r="F11" s="127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84</v>
      </c>
      <c r="C12" s="120">
        <v>0.25</v>
      </c>
      <c r="D12" s="80">
        <v>164.5</v>
      </c>
      <c r="E12" s="120">
        <f>C12/D75</f>
        <v>0.27212365298791774</v>
      </c>
      <c r="F12" s="109">
        <f>D12/D75</f>
        <v>179.05736366604987</v>
      </c>
      <c r="G12" s="27"/>
      <c r="H12" s="27"/>
      <c r="I12" s="93"/>
      <c r="J12" s="40"/>
      <c r="K12" s="75"/>
      <c r="L12" s="75"/>
      <c r="M12" s="75"/>
      <c r="N12" s="75"/>
      <c r="O12" s="75"/>
      <c r="P12" s="75"/>
      <c r="Q12" s="75"/>
    </row>
    <row r="13" spans="2:17" s="6" customFormat="1" ht="18" customHeight="1">
      <c r="B13" s="113" t="s">
        <v>83</v>
      </c>
      <c r="C13" s="73">
        <v>0.5</v>
      </c>
      <c r="D13" s="80">
        <v>171</v>
      </c>
      <c r="E13" s="73">
        <f>C13/D75</f>
        <v>0.5442473059758355</v>
      </c>
      <c r="F13" s="109">
        <f>D13/D75</f>
        <v>186.1325786437357</v>
      </c>
      <c r="G13" s="27"/>
      <c r="H13" s="27"/>
      <c r="I13" s="94"/>
      <c r="J13" s="75"/>
      <c r="K13" s="40"/>
      <c r="L13" s="75"/>
      <c r="M13" s="75"/>
      <c r="N13" s="75"/>
      <c r="O13" s="75"/>
      <c r="P13" s="75"/>
      <c r="Q13" s="75"/>
    </row>
    <row r="14" spans="2:17" ht="18" customHeight="1">
      <c r="B14" s="113" t="s">
        <v>91</v>
      </c>
      <c r="C14" s="73">
        <v>0.5</v>
      </c>
      <c r="D14" s="80">
        <v>174.75</v>
      </c>
      <c r="E14" s="73">
        <f>C14/D75</f>
        <v>0.5442473059758355</v>
      </c>
      <c r="F14" s="109">
        <f>D14/D75</f>
        <v>190.2144334385545</v>
      </c>
      <c r="I14" s="94"/>
      <c r="J14" s="75"/>
      <c r="K14" s="75"/>
      <c r="L14" s="40"/>
      <c r="M14" s="75"/>
      <c r="N14" s="75"/>
      <c r="O14" s="75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40"/>
      <c r="N15" s="75"/>
      <c r="O15" s="75"/>
      <c r="P15" s="75"/>
      <c r="Q15" s="75"/>
    </row>
    <row r="16" spans="2:17" ht="15.75">
      <c r="B16" s="30" t="s">
        <v>8</v>
      </c>
      <c r="C16" s="126" t="s">
        <v>5</v>
      </c>
      <c r="D16" s="127"/>
      <c r="E16" s="128" t="s">
        <v>6</v>
      </c>
      <c r="F16" s="128"/>
      <c r="I16" s="94"/>
      <c r="J16" s="75"/>
      <c r="K16" s="75"/>
      <c r="L16" s="75"/>
      <c r="M16" s="75"/>
      <c r="N16" s="40"/>
      <c r="O16" s="75"/>
      <c r="P16" s="75"/>
      <c r="Q16" s="75"/>
    </row>
    <row r="17" spans="2:18" s="6" customFormat="1" ht="15.75">
      <c r="B17" s="81" t="s">
        <v>82</v>
      </c>
      <c r="C17" s="119">
        <v>0.076</v>
      </c>
      <c r="D17" s="7">
        <v>5.362</v>
      </c>
      <c r="E17" s="119">
        <f aca="true" t="shared" si="1" ref="E17:F19">C17*36.7437</f>
        <v>2.7925211999999995</v>
      </c>
      <c r="F17" s="13">
        <f t="shared" si="1"/>
        <v>197.01971939999999</v>
      </c>
      <c r="G17" s="37"/>
      <c r="H17" s="37"/>
      <c r="I17" s="74"/>
      <c r="J17" s="93"/>
      <c r="K17" s="75"/>
      <c r="L17" s="75"/>
      <c r="M17" s="75"/>
      <c r="N17" s="75"/>
      <c r="O17" s="75"/>
      <c r="P17" s="75"/>
      <c r="Q17" s="75"/>
      <c r="R17" s="75"/>
    </row>
    <row r="18" spans="2:18" s="6" customFormat="1" ht="15">
      <c r="B18" s="81" t="s">
        <v>86</v>
      </c>
      <c r="C18" s="119">
        <v>0.062</v>
      </c>
      <c r="D18" s="7">
        <v>5.356</v>
      </c>
      <c r="E18" s="119">
        <f t="shared" si="1"/>
        <v>2.2781094</v>
      </c>
      <c r="F18" s="13">
        <f t="shared" si="1"/>
        <v>196.79925719999997</v>
      </c>
      <c r="G18" s="37"/>
      <c r="H18" s="37"/>
      <c r="I18" s="75"/>
      <c r="J18" s="75"/>
      <c r="K18" s="93"/>
      <c r="L18" s="75"/>
      <c r="M18" s="75"/>
      <c r="N18" s="75"/>
      <c r="O18" s="75"/>
      <c r="P18" s="75"/>
      <c r="Q18" s="75"/>
      <c r="R18" s="75"/>
    </row>
    <row r="19" spans="2:18" s="6" customFormat="1" ht="15">
      <c r="B19" s="28" t="s">
        <v>97</v>
      </c>
      <c r="C19" s="119">
        <v>0.062</v>
      </c>
      <c r="D19" s="7">
        <v>5.442</v>
      </c>
      <c r="E19" s="119">
        <f t="shared" si="1"/>
        <v>2.2781094</v>
      </c>
      <c r="F19" s="13">
        <f t="shared" si="1"/>
        <v>199.95921539999998</v>
      </c>
      <c r="G19" s="37"/>
      <c r="H19" s="37"/>
      <c r="I19" s="75"/>
      <c r="J19" s="75"/>
      <c r="K19" s="75"/>
      <c r="L19" s="93"/>
      <c r="M19" s="75"/>
      <c r="N19" s="75"/>
      <c r="O19" s="75"/>
      <c r="P19" s="75"/>
      <c r="Q19" s="75"/>
      <c r="R19" s="75"/>
    </row>
    <row r="20" spans="2:18" s="6" customFormat="1" ht="15">
      <c r="B20" s="28"/>
      <c r="C20" s="84"/>
      <c r="D20" s="7"/>
      <c r="E20" s="101"/>
      <c r="F20" s="102"/>
      <c r="G20" s="37"/>
      <c r="H20" s="37"/>
      <c r="I20" s="75"/>
      <c r="J20" s="75"/>
      <c r="K20" s="75"/>
      <c r="L20" s="75"/>
      <c r="M20" s="93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28" t="s">
        <v>9</v>
      </c>
      <c r="D21" s="128"/>
      <c r="E21" s="126" t="s">
        <v>10</v>
      </c>
      <c r="F21" s="127"/>
      <c r="G21" s="37"/>
      <c r="H21" s="37"/>
      <c r="I21" s="75"/>
      <c r="J21" s="75"/>
      <c r="K21" s="75"/>
      <c r="L21" s="75"/>
      <c r="M21" s="75"/>
      <c r="N21" s="93"/>
      <c r="O21" s="75"/>
      <c r="P21" s="75"/>
      <c r="Q21" s="75"/>
      <c r="R21" s="75"/>
    </row>
    <row r="22" spans="2:21" s="6" customFormat="1" ht="18" customHeight="1">
      <c r="B22" s="113" t="s">
        <v>89</v>
      </c>
      <c r="C22" s="120">
        <v>3</v>
      </c>
      <c r="D22" s="109">
        <v>193.75</v>
      </c>
      <c r="E22" s="120">
        <f>C22/D75</f>
        <v>3.2654838358550125</v>
      </c>
      <c r="F22" s="109">
        <f>D22/D75</f>
        <v>210.89583106563623</v>
      </c>
      <c r="G22" s="38"/>
      <c r="H22" s="39"/>
      <c r="I22" s="75"/>
      <c r="J22" s="75"/>
      <c r="K22" s="75"/>
      <c r="L22" s="75"/>
      <c r="M22" s="75"/>
      <c r="N22" s="75"/>
      <c r="O22" s="93"/>
      <c r="P22" s="75"/>
      <c r="Q22" s="75"/>
      <c r="R22" s="75"/>
      <c r="S22" s="53"/>
      <c r="T22" s="53"/>
      <c r="U22" s="53"/>
    </row>
    <row r="23" spans="2:21" s="6" customFormat="1" ht="18" customHeight="1">
      <c r="B23" s="113" t="s">
        <v>90</v>
      </c>
      <c r="C23" s="120">
        <v>2.25</v>
      </c>
      <c r="D23" s="80">
        <v>193.25</v>
      </c>
      <c r="E23" s="120">
        <f>C23/D75</f>
        <v>2.4491128768912596</v>
      </c>
      <c r="F23" s="109">
        <f>D23/D75</f>
        <v>210.3515837596604</v>
      </c>
      <c r="G23" s="38"/>
      <c r="H23" s="39"/>
      <c r="I23" s="40"/>
      <c r="J23" s="75"/>
      <c r="K23" s="75"/>
      <c r="L23" s="75"/>
      <c r="M23" s="75"/>
      <c r="N23" s="75"/>
      <c r="O23" s="75"/>
      <c r="P23" s="93"/>
      <c r="Q23" s="75"/>
      <c r="R23" s="75"/>
      <c r="S23" s="53"/>
      <c r="T23" s="53"/>
      <c r="U23" s="53"/>
    </row>
    <row r="24" spans="2:21" s="6" customFormat="1" ht="18" customHeight="1">
      <c r="B24" s="113" t="s">
        <v>96</v>
      </c>
      <c r="C24" s="120">
        <v>2</v>
      </c>
      <c r="D24" s="80">
        <v>193.75</v>
      </c>
      <c r="E24" s="120">
        <f>C24/D75</f>
        <v>2.176989223903342</v>
      </c>
      <c r="F24" s="109">
        <f>D24/D75</f>
        <v>210.89583106563623</v>
      </c>
      <c r="G24" s="38"/>
      <c r="H24" s="39"/>
      <c r="I24" s="75"/>
      <c r="J24" s="75"/>
      <c r="K24" s="75"/>
      <c r="L24" s="75"/>
      <c r="M24" s="75"/>
      <c r="N24" s="75"/>
      <c r="O24" s="75"/>
      <c r="P24" s="75"/>
      <c r="Q24" s="93"/>
      <c r="R24" s="75"/>
      <c r="S24" s="53"/>
      <c r="T24" s="53"/>
      <c r="U24" s="53"/>
    </row>
    <row r="25" spans="3:21" ht="15">
      <c r="C25" s="49"/>
      <c r="D25" s="5"/>
      <c r="E25" s="68"/>
      <c r="F25" s="5"/>
      <c r="G25" s="27"/>
      <c r="H25" s="27"/>
      <c r="I25" s="75"/>
      <c r="J25" s="75"/>
      <c r="K25" s="75"/>
      <c r="L25" s="75"/>
      <c r="M25" s="75"/>
      <c r="N25" s="75"/>
      <c r="O25" s="75"/>
      <c r="P25" s="75"/>
      <c r="Q25" s="93"/>
      <c r="R25" s="75"/>
      <c r="S25" s="54"/>
      <c r="T25" s="54"/>
      <c r="U25" s="54"/>
    </row>
    <row r="26" spans="2:21" ht="15.75">
      <c r="B26" s="30" t="s">
        <v>11</v>
      </c>
      <c r="C26" s="128" t="s">
        <v>12</v>
      </c>
      <c r="D26" s="128"/>
      <c r="E26" s="128" t="s">
        <v>10</v>
      </c>
      <c r="F26" s="128"/>
      <c r="G26" s="27"/>
      <c r="H26" s="27"/>
      <c r="I26" s="75"/>
      <c r="J26" s="75"/>
      <c r="K26" s="75"/>
      <c r="L26" s="75"/>
      <c r="M26" s="75"/>
      <c r="N26" s="75"/>
      <c r="O26" s="75"/>
      <c r="P26" s="75"/>
      <c r="Q26" s="40"/>
      <c r="R26" s="75"/>
      <c r="S26" s="54"/>
      <c r="T26" s="54"/>
      <c r="U26" s="54"/>
    </row>
    <row r="27" spans="2:18" s="6" customFormat="1" ht="18" customHeight="1">
      <c r="B27" s="113" t="s">
        <v>89</v>
      </c>
      <c r="C27" s="73">
        <v>4.5</v>
      </c>
      <c r="D27" s="80">
        <v>363.75</v>
      </c>
      <c r="E27" s="73">
        <f>C27/D75</f>
        <v>4.898225753782519</v>
      </c>
      <c r="F27" s="109">
        <f>D27/D75</f>
        <v>395.9399150974203</v>
      </c>
      <c r="G27" s="27"/>
      <c r="H27" s="27"/>
      <c r="I27" s="75"/>
      <c r="J27" s="75"/>
      <c r="K27" s="75"/>
      <c r="L27" s="75"/>
      <c r="M27" s="75"/>
      <c r="N27" s="75"/>
      <c r="O27" s="40"/>
      <c r="P27" s="75"/>
      <c r="Q27" s="75"/>
      <c r="R27" s="75"/>
    </row>
    <row r="28" spans="2:18" s="6" customFormat="1" ht="18" customHeight="1">
      <c r="B28" s="113" t="s">
        <v>83</v>
      </c>
      <c r="C28" s="73">
        <v>5.5</v>
      </c>
      <c r="D28" s="80">
        <v>355.25</v>
      </c>
      <c r="E28" s="73">
        <f>C28/$D$75</f>
        <v>5.98672036573419</v>
      </c>
      <c r="F28" s="109">
        <f>D28/$D$75</f>
        <v>386.68771089583106</v>
      </c>
      <c r="G28" s="27"/>
      <c r="H28" s="27"/>
      <c r="I28" s="75"/>
      <c r="J28" s="75"/>
      <c r="K28" s="75"/>
      <c r="L28" s="75"/>
      <c r="M28" s="75"/>
      <c r="N28" s="75"/>
      <c r="O28" s="75"/>
      <c r="P28" s="40"/>
      <c r="Q28" s="75"/>
      <c r="R28" s="75"/>
    </row>
    <row r="29" spans="2:18" s="6" customFormat="1" ht="18" customHeight="1">
      <c r="B29" s="113" t="s">
        <v>87</v>
      </c>
      <c r="C29" s="73">
        <v>4.5</v>
      </c>
      <c r="D29" s="105">
        <v>358.25</v>
      </c>
      <c r="E29" s="73">
        <f>C29/$D$75</f>
        <v>4.898225753782519</v>
      </c>
      <c r="F29" s="109">
        <f>D29/$D$75</f>
        <v>389.9531947316861</v>
      </c>
      <c r="G29" s="27"/>
      <c r="H29" s="27"/>
      <c r="I29" s="75"/>
      <c r="J29" s="75"/>
      <c r="K29" s="75"/>
      <c r="L29" s="75"/>
      <c r="M29" s="75"/>
      <c r="N29" s="75"/>
      <c r="O29" s="75"/>
      <c r="P29" s="75"/>
      <c r="Q29" s="40"/>
      <c r="R29" s="75"/>
    </row>
    <row r="30" spans="2:18" ht="15.75">
      <c r="B30" s="76"/>
      <c r="C30" s="103"/>
      <c r="E30" s="103"/>
      <c r="F30" s="104"/>
      <c r="G30" s="27"/>
      <c r="H30" s="27"/>
      <c r="I30" s="75"/>
      <c r="J30" s="75"/>
      <c r="K30" s="75"/>
      <c r="L30" s="75"/>
      <c r="M30" s="75"/>
      <c r="N30" s="75"/>
      <c r="O30" s="75"/>
      <c r="P30" s="75"/>
      <c r="Q30" s="75"/>
      <c r="R30" s="40"/>
    </row>
    <row r="31" spans="2:18" ht="15.75">
      <c r="B31" s="30" t="s">
        <v>13</v>
      </c>
      <c r="C31" s="129" t="s">
        <v>5</v>
      </c>
      <c r="D31" s="130"/>
      <c r="E31" s="129" t="s">
        <v>6</v>
      </c>
      <c r="F31" s="130"/>
      <c r="G31" s="27"/>
      <c r="H31" s="27"/>
      <c r="I31" s="6"/>
      <c r="J31" s="75"/>
      <c r="K31" s="75"/>
      <c r="L31" s="75"/>
      <c r="M31" s="75"/>
      <c r="N31" s="75"/>
      <c r="O31" s="93"/>
      <c r="P31" s="75"/>
      <c r="Q31" s="75"/>
      <c r="R31" s="75"/>
    </row>
    <row r="32" spans="2:18" s="6" customFormat="1" ht="15.75">
      <c r="B32" s="81" t="s">
        <v>82</v>
      </c>
      <c r="C32" s="119">
        <v>0.07</v>
      </c>
      <c r="D32" s="115">
        <v>2.69</v>
      </c>
      <c r="E32" s="119">
        <f aca="true" t="shared" si="2" ref="E32:F34">C32*58.0164</f>
        <v>4.061148</v>
      </c>
      <c r="F32" s="109">
        <f t="shared" si="2"/>
        <v>156.06411599999998</v>
      </c>
      <c r="G32" s="98"/>
      <c r="H32" s="27"/>
      <c r="J32" s="75"/>
      <c r="K32" s="75"/>
      <c r="L32" s="75"/>
      <c r="M32" s="75"/>
      <c r="N32" s="75"/>
      <c r="O32" s="75"/>
      <c r="P32" s="93"/>
      <c r="Q32" s="75"/>
      <c r="R32" s="75"/>
    </row>
    <row r="33" spans="2:18" s="6" customFormat="1" ht="15">
      <c r="B33" s="81" t="s">
        <v>86</v>
      </c>
      <c r="C33" s="119">
        <v>0.066</v>
      </c>
      <c r="D33" s="115">
        <v>2.696</v>
      </c>
      <c r="E33" s="119">
        <f t="shared" si="2"/>
        <v>3.8290824</v>
      </c>
      <c r="F33" s="109">
        <f t="shared" si="2"/>
        <v>156.4122144</v>
      </c>
      <c r="G33" s="27"/>
      <c r="H33" s="27"/>
      <c r="J33" s="75"/>
      <c r="K33" s="75"/>
      <c r="L33" s="75"/>
      <c r="M33" s="75"/>
      <c r="N33" s="75"/>
      <c r="O33" s="75"/>
      <c r="P33" s="75"/>
      <c r="Q33" s="93"/>
      <c r="R33" s="75"/>
    </row>
    <row r="34" spans="2:18" s="6" customFormat="1" ht="15.75">
      <c r="B34" s="28" t="s">
        <v>97</v>
      </c>
      <c r="C34" s="119">
        <v>0.064</v>
      </c>
      <c r="D34" s="115">
        <v>2.72</v>
      </c>
      <c r="E34" s="119">
        <f t="shared" si="2"/>
        <v>3.7130495999999997</v>
      </c>
      <c r="F34" s="109">
        <f t="shared" si="2"/>
        <v>157.804608</v>
      </c>
      <c r="G34" s="27"/>
      <c r="H34" s="27"/>
      <c r="J34" s="75"/>
      <c r="K34" s="75"/>
      <c r="L34" s="75"/>
      <c r="M34" s="75"/>
      <c r="N34" s="75"/>
      <c r="O34" s="75"/>
      <c r="P34" s="74"/>
      <c r="Q34" s="75"/>
      <c r="R34" s="75"/>
    </row>
    <row r="35" spans="2:18" s="6" customFormat="1" ht="15.7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75"/>
      <c r="N35" s="75"/>
      <c r="O35" s="75"/>
      <c r="P35" s="75"/>
      <c r="Q35" s="74"/>
      <c r="R35" s="75"/>
    </row>
    <row r="36" spans="2:18" ht="15.75">
      <c r="B36" s="30" t="s">
        <v>14</v>
      </c>
      <c r="C36" s="129" t="s">
        <v>5</v>
      </c>
      <c r="D36" s="130"/>
      <c r="E36" s="129" t="s">
        <v>6</v>
      </c>
      <c r="F36" s="130"/>
      <c r="G36" s="27"/>
      <c r="H36" s="27"/>
      <c r="I36" s="6"/>
      <c r="J36" s="75"/>
      <c r="K36" s="75"/>
      <c r="L36" s="75"/>
      <c r="M36" s="75"/>
      <c r="N36" s="75"/>
      <c r="O36" s="75"/>
      <c r="P36" s="75"/>
      <c r="Q36" s="75"/>
      <c r="R36" s="74"/>
    </row>
    <row r="37" spans="2:17" s="6" customFormat="1" ht="15" customHeight="1">
      <c r="B37" s="81" t="s">
        <v>82</v>
      </c>
      <c r="C37" s="84">
        <v>0.036</v>
      </c>
      <c r="D37" s="115">
        <v>9.86</v>
      </c>
      <c r="E37" s="84">
        <f aca="true" t="shared" si="3" ref="E37:F39">C37*36.7437</f>
        <v>1.3227731999999999</v>
      </c>
      <c r="F37" s="109">
        <f t="shared" si="3"/>
        <v>362.29288199999996</v>
      </c>
      <c r="G37" s="99"/>
      <c r="H37" s="27"/>
      <c r="J37" s="75"/>
      <c r="K37" s="75"/>
      <c r="L37" s="75"/>
      <c r="M37" s="75"/>
      <c r="N37" s="75"/>
      <c r="O37" s="75"/>
      <c r="P37" s="75"/>
      <c r="Q37" s="112"/>
    </row>
    <row r="38" spans="2:13" s="6" customFormat="1" ht="15" customHeight="1">
      <c r="B38" s="81" t="s">
        <v>86</v>
      </c>
      <c r="C38" s="84">
        <v>0.032</v>
      </c>
      <c r="D38" s="115">
        <v>9.912</v>
      </c>
      <c r="E38" s="84">
        <f t="shared" si="3"/>
        <v>1.1757984</v>
      </c>
      <c r="F38" s="109">
        <f t="shared" si="3"/>
        <v>364.2035544</v>
      </c>
      <c r="G38" s="29"/>
      <c r="H38" s="27"/>
      <c r="K38" s="26"/>
      <c r="L38" s="26"/>
      <c r="M38" s="26"/>
    </row>
    <row r="39" spans="2:13" s="6" customFormat="1" ht="15">
      <c r="B39" s="28" t="s">
        <v>97</v>
      </c>
      <c r="C39" s="84">
        <v>0.03</v>
      </c>
      <c r="D39" s="115">
        <v>9.91</v>
      </c>
      <c r="E39" s="84">
        <f t="shared" si="3"/>
        <v>1.1023109999999998</v>
      </c>
      <c r="F39" s="109">
        <f t="shared" si="3"/>
        <v>364.130067</v>
      </c>
      <c r="G39" s="33"/>
      <c r="H39" s="33"/>
      <c r="I39" s="25"/>
      <c r="K39" s="26"/>
      <c r="L39" s="26"/>
      <c r="M39" s="26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9" t="s">
        <v>16</v>
      </c>
      <c r="D41" s="130"/>
      <c r="E41" s="129" t="s">
        <v>6</v>
      </c>
      <c r="F41" s="130"/>
      <c r="G41" s="33"/>
      <c r="H41" s="33"/>
      <c r="I41" s="25"/>
      <c r="J41" s="6"/>
    </row>
    <row r="42" spans="2:13" s="25" customFormat="1" ht="15.75" thickBot="1">
      <c r="B42" s="81" t="s">
        <v>82</v>
      </c>
      <c r="C42" s="73">
        <v>4.6</v>
      </c>
      <c r="D42" s="116">
        <v>327.3</v>
      </c>
      <c r="E42" s="73">
        <f aca="true" t="shared" si="4" ref="E42:F44">C42*1.1023</f>
        <v>5.07058</v>
      </c>
      <c r="F42" s="116">
        <f t="shared" si="4"/>
        <v>360.78279000000003</v>
      </c>
      <c r="G42" s="29"/>
      <c r="H42" s="27"/>
      <c r="K42" s="6"/>
      <c r="L42" s="6"/>
      <c r="M42" s="6"/>
    </row>
    <row r="43" spans="2:19" s="25" customFormat="1" ht="15.75" thickBot="1">
      <c r="B43" s="81" t="s">
        <v>86</v>
      </c>
      <c r="C43" s="73">
        <v>4.2</v>
      </c>
      <c r="D43" s="116">
        <v>326.5</v>
      </c>
      <c r="E43" s="73">
        <f t="shared" si="4"/>
        <v>4.62966</v>
      </c>
      <c r="F43" s="116">
        <f t="shared" si="4"/>
        <v>359.90095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97</v>
      </c>
      <c r="C44" s="73">
        <v>3.9</v>
      </c>
      <c r="D44" s="116">
        <v>325.2</v>
      </c>
      <c r="E44" s="73">
        <f t="shared" si="4"/>
        <v>4.29897</v>
      </c>
      <c r="F44" s="116">
        <f t="shared" si="4"/>
        <v>358.46796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29" t="s">
        <v>18</v>
      </c>
      <c r="D46" s="130"/>
      <c r="E46" s="129" t="s">
        <v>19</v>
      </c>
      <c r="F46" s="130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82</v>
      </c>
      <c r="C47" s="120">
        <v>0.35</v>
      </c>
      <c r="D47" s="109">
        <v>31.04</v>
      </c>
      <c r="E47" s="120">
        <f aca="true" t="shared" si="5" ref="E47:F49">C47/454*1000</f>
        <v>0.7709251101321585</v>
      </c>
      <c r="F47" s="109">
        <f t="shared" si="5"/>
        <v>68.37004405286343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.75">
      <c r="B48" s="81" t="s">
        <v>86</v>
      </c>
      <c r="C48" s="120">
        <v>0.33</v>
      </c>
      <c r="D48" s="109">
        <v>31.24</v>
      </c>
      <c r="E48" s="120">
        <f t="shared" si="5"/>
        <v>0.7268722466960352</v>
      </c>
      <c r="F48" s="109">
        <f t="shared" si="5"/>
        <v>68.81057268722466</v>
      </c>
      <c r="G48" s="27"/>
      <c r="H48" s="27"/>
      <c r="I48" s="6"/>
      <c r="J48" s="6"/>
      <c r="K48" s="51"/>
      <c r="L48" s="40"/>
      <c r="M48" s="51"/>
      <c r="N48" s="70"/>
      <c r="O48" s="69"/>
      <c r="P48" s="70"/>
      <c r="Q48" s="70"/>
      <c r="R48" s="70"/>
      <c r="S48" s="70"/>
      <c r="T48" s="70"/>
      <c r="U48" s="70"/>
    </row>
    <row r="49" spans="2:21" ht="15.75">
      <c r="B49" s="28" t="s">
        <v>97</v>
      </c>
      <c r="C49" s="120">
        <v>0.32</v>
      </c>
      <c r="D49" s="109">
        <v>31.31</v>
      </c>
      <c r="E49" s="120">
        <f t="shared" si="5"/>
        <v>0.7048458149779736</v>
      </c>
      <c r="F49" s="109">
        <f t="shared" si="5"/>
        <v>68.9647577092511</v>
      </c>
      <c r="G49" s="27"/>
      <c r="H49" s="27"/>
      <c r="I49" s="6"/>
      <c r="J49" s="93"/>
      <c r="K49" s="75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5.75" thickBot="1">
      <c r="B50" s="28"/>
      <c r="C50" s="103"/>
      <c r="D50" s="105"/>
      <c r="E50" s="103"/>
      <c r="F50" s="102"/>
      <c r="G50" s="27"/>
      <c r="H50" s="27"/>
      <c r="I50" s="6"/>
      <c r="J50" s="93"/>
      <c r="K50" s="75"/>
      <c r="L50" s="75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29" t="s">
        <v>21</v>
      </c>
      <c r="D51" s="130"/>
      <c r="E51" s="129" t="s">
        <v>6</v>
      </c>
      <c r="F51" s="130"/>
      <c r="G51" s="27"/>
      <c r="H51" s="27"/>
      <c r="I51" s="6"/>
      <c r="J51" s="75"/>
      <c r="K51" s="93"/>
      <c r="L51" s="75"/>
      <c r="M51" s="75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82</v>
      </c>
      <c r="C52" s="122">
        <v>0.085</v>
      </c>
      <c r="D52" s="115">
        <v>10.865</v>
      </c>
      <c r="E52" s="122">
        <f aca="true" t="shared" si="6" ref="E52:F54">C52*22.0462</f>
        <v>1.8739270000000001</v>
      </c>
      <c r="F52" s="109">
        <f t="shared" si="6"/>
        <v>239.531963</v>
      </c>
      <c r="G52" s="29"/>
      <c r="H52" s="27"/>
      <c r="I52" s="93"/>
      <c r="J52" s="75"/>
      <c r="K52" s="75"/>
      <c r="L52" s="93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86</v>
      </c>
      <c r="C53" s="122">
        <v>0.08</v>
      </c>
      <c r="D53" s="115">
        <v>11.095</v>
      </c>
      <c r="E53" s="122">
        <f t="shared" si="6"/>
        <v>1.763696</v>
      </c>
      <c r="F53" s="109">
        <f t="shared" si="6"/>
        <v>244.602589</v>
      </c>
      <c r="G53" s="27"/>
      <c r="H53" s="27"/>
      <c r="I53" s="94"/>
      <c r="J53" s="93"/>
      <c r="K53" s="75"/>
      <c r="L53" s="75"/>
      <c r="M53" s="75"/>
      <c r="N53" s="75"/>
      <c r="O53" s="75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97</v>
      </c>
      <c r="C54" s="122">
        <v>0.065</v>
      </c>
      <c r="D54" s="115">
        <v>11.235</v>
      </c>
      <c r="E54" s="122">
        <f t="shared" si="6"/>
        <v>1.433003</v>
      </c>
      <c r="F54" s="109">
        <f t="shared" si="6"/>
        <v>247.68905699999996</v>
      </c>
      <c r="G54" s="27"/>
      <c r="H54" s="27"/>
      <c r="I54" s="94"/>
      <c r="J54" s="75"/>
      <c r="K54" s="93"/>
      <c r="L54" s="75"/>
      <c r="M54" s="75"/>
      <c r="N54" s="75"/>
      <c r="O54" s="75"/>
      <c r="P54" s="75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75"/>
      <c r="L55" s="93"/>
      <c r="M55" s="75"/>
      <c r="N55" s="75"/>
      <c r="O55" s="75"/>
      <c r="P55" s="75"/>
      <c r="Q55" s="75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29" t="s">
        <v>23</v>
      </c>
      <c r="D56" s="130"/>
      <c r="E56" s="129" t="s">
        <v>24</v>
      </c>
      <c r="F56" s="130"/>
      <c r="H56" s="27"/>
      <c r="I56" s="93"/>
      <c r="J56" s="75"/>
      <c r="K56" s="75"/>
      <c r="L56" s="75"/>
      <c r="M56" s="93"/>
      <c r="N56" s="75"/>
      <c r="O56" s="75"/>
      <c r="P56" s="75"/>
      <c r="Q56" s="75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28" t="s">
        <v>88</v>
      </c>
      <c r="C57" s="122">
        <v>0.008</v>
      </c>
      <c r="D57" s="115">
        <v>1.563</v>
      </c>
      <c r="E57" s="122">
        <f aca="true" t="shared" si="7" ref="E57:F59">C57/3.785</f>
        <v>0.0021136063408190224</v>
      </c>
      <c r="F57" s="109">
        <f t="shared" si="7"/>
        <v>0.4129458388375165</v>
      </c>
      <c r="G57" s="29"/>
      <c r="H57" s="27"/>
      <c r="I57" s="93"/>
      <c r="J57" s="75"/>
      <c r="K57" s="75"/>
      <c r="L57" s="75"/>
      <c r="M57" s="75"/>
      <c r="N57" s="93"/>
      <c r="O57" s="75"/>
      <c r="P57" s="75"/>
      <c r="Q57" s="75"/>
      <c r="R57" s="75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81" t="s">
        <v>85</v>
      </c>
      <c r="C58" s="122">
        <v>0.002</v>
      </c>
      <c r="D58" s="115">
        <v>1.573</v>
      </c>
      <c r="E58" s="122">
        <f t="shared" si="7"/>
        <v>0.0005284015852047556</v>
      </c>
      <c r="F58" s="109">
        <f t="shared" si="7"/>
        <v>0.41558784676354027</v>
      </c>
      <c r="G58" s="27"/>
      <c r="H58" s="27"/>
      <c r="I58" s="94"/>
      <c r="J58" s="75"/>
      <c r="K58" s="75"/>
      <c r="L58" s="75"/>
      <c r="M58" s="75"/>
      <c r="N58" s="75"/>
      <c r="O58" s="93"/>
      <c r="P58" s="75"/>
      <c r="Q58" s="75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28" t="s">
        <v>92</v>
      </c>
      <c r="C59" s="122">
        <v>0.001</v>
      </c>
      <c r="D59" s="115">
        <v>1.563</v>
      </c>
      <c r="E59" s="122">
        <f t="shared" si="7"/>
        <v>0.0002642007926023778</v>
      </c>
      <c r="F59" s="109">
        <f t="shared" si="7"/>
        <v>0.4129458388375165</v>
      </c>
      <c r="G59" s="27"/>
      <c r="H59" s="27"/>
      <c r="I59" s="94"/>
      <c r="J59" s="75"/>
      <c r="K59" s="75"/>
      <c r="L59" s="75"/>
      <c r="M59" s="75"/>
      <c r="N59" s="75"/>
      <c r="O59" s="75"/>
      <c r="P59" s="93"/>
      <c r="Q59" s="75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75"/>
      <c r="O60" s="75"/>
      <c r="P60" s="75"/>
      <c r="Q60" s="93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29" t="s">
        <v>26</v>
      </c>
      <c r="D61" s="130"/>
      <c r="E61" s="129" t="s">
        <v>27</v>
      </c>
      <c r="F61" s="130"/>
      <c r="G61" s="35"/>
      <c r="H61" s="27"/>
      <c r="I61" s="94"/>
      <c r="J61" s="75"/>
      <c r="K61" s="75"/>
      <c r="L61" s="75"/>
      <c r="M61" s="75"/>
      <c r="N61" s="75"/>
      <c r="O61" s="40"/>
      <c r="P61" s="75"/>
      <c r="Q61" s="75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28" t="s">
        <v>88</v>
      </c>
      <c r="C62" s="122">
        <v>0.1</v>
      </c>
      <c r="D62" s="117">
        <v>1.006</v>
      </c>
      <c r="E62" s="122">
        <f>C62/454*100</f>
        <v>0.022026431718061675</v>
      </c>
      <c r="F62" s="118">
        <f>D62/454*1000</f>
        <v>2.2158590308370045</v>
      </c>
      <c r="G62" s="27"/>
      <c r="H62" s="27"/>
      <c r="I62" s="94"/>
      <c r="J62" s="75"/>
      <c r="K62" s="75"/>
      <c r="L62" s="75"/>
      <c r="M62" s="75"/>
      <c r="N62" s="75"/>
      <c r="O62" s="75"/>
      <c r="P62" s="40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28" t="s">
        <v>93</v>
      </c>
      <c r="C63" s="121">
        <v>0</v>
      </c>
      <c r="D63" s="117">
        <v>1.01825</v>
      </c>
      <c r="E63" s="121">
        <f>C63/454*100</f>
        <v>0</v>
      </c>
      <c r="F63" s="118">
        <f>D63/454*1000</f>
        <v>2.2428414096916303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40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28" t="s">
        <v>86</v>
      </c>
      <c r="C64" s="122">
        <v>0.75</v>
      </c>
      <c r="D64" s="117">
        <v>1.0575</v>
      </c>
      <c r="E64" s="122">
        <f>C64/454*100</f>
        <v>0.16519823788546256</v>
      </c>
      <c r="F64" s="118">
        <f>D64/454*1000</f>
        <v>2.329295154185022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40" t="s">
        <v>26</v>
      </c>
      <c r="D66" s="140"/>
      <c r="E66" s="129" t="s">
        <v>29</v>
      </c>
      <c r="F66" s="130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28" t="s">
        <v>94</v>
      </c>
      <c r="C67" s="119">
        <v>0.0042</v>
      </c>
      <c r="D67" s="114">
        <v>0.1274</v>
      </c>
      <c r="E67" s="119">
        <f>C67/454*1000000</f>
        <v>9.251101321585903</v>
      </c>
      <c r="F67" s="109">
        <f>D67/454*1000000</f>
        <v>280.61674008810576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28" t="s">
        <v>95</v>
      </c>
      <c r="C68" s="119">
        <v>0.0039</v>
      </c>
      <c r="D68" s="114">
        <v>0.128</v>
      </c>
      <c r="E68" s="119">
        <f>C68/454*1000000</f>
        <v>8.590308370044053</v>
      </c>
      <c r="F68" s="109">
        <f>D68/454*1000000</f>
        <v>281.9383259911894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 thickBot="1">
      <c r="B69" s="28"/>
      <c r="C69" s="84"/>
      <c r="D69" s="14"/>
      <c r="E69" s="84"/>
      <c r="F69" s="14"/>
      <c r="G69" s="27"/>
      <c r="H69" s="27"/>
      <c r="J69" s="75"/>
      <c r="K69" s="75"/>
      <c r="L69" s="75"/>
      <c r="M69" s="75"/>
      <c r="N69" s="75"/>
      <c r="O69" s="75"/>
      <c r="P69" s="93"/>
      <c r="Q69" s="75"/>
      <c r="R69" s="75"/>
      <c r="S69" s="87"/>
      <c r="T69" s="87"/>
      <c r="U69" s="86"/>
      <c r="V69" s="88"/>
      <c r="W69" s="51"/>
      <c r="X69" s="61"/>
    </row>
    <row r="70" spans="2:24" s="6" customFormat="1" ht="15.75" customHeight="1" thickBot="1">
      <c r="B70" s="16"/>
      <c r="C70" s="24"/>
      <c r="D70" s="17"/>
      <c r="E70" s="17"/>
      <c r="F70" s="17"/>
      <c r="J70" s="75"/>
      <c r="K70" s="75"/>
      <c r="L70" s="75"/>
      <c r="M70" s="75"/>
      <c r="N70" s="75"/>
      <c r="O70" s="75"/>
      <c r="P70" s="75"/>
      <c r="Q70" s="93"/>
      <c r="R70" s="75"/>
      <c r="S70" s="86"/>
      <c r="T70" s="87"/>
      <c r="U70" s="85"/>
      <c r="V70" s="90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94"/>
      <c r="K71" s="75"/>
      <c r="L71" s="75"/>
      <c r="M71" s="75"/>
      <c r="N71" s="75"/>
      <c r="O71" s="75"/>
      <c r="P71" s="75"/>
      <c r="Q71" s="75"/>
      <c r="R71" s="74"/>
      <c r="S71" s="87"/>
      <c r="T71" s="86"/>
      <c r="U71" s="88"/>
      <c r="V71" s="91"/>
      <c r="W71" s="51"/>
      <c r="X71" s="61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100"/>
      <c r="K72"/>
      <c r="L72"/>
      <c r="M72"/>
      <c r="N72"/>
      <c r="O72"/>
      <c r="P72"/>
      <c r="Q72"/>
      <c r="R72"/>
      <c r="S72" s="83"/>
      <c r="T72" s="92"/>
      <c r="U72" s="88"/>
      <c r="V72" s="66"/>
      <c r="W72" s="51"/>
      <c r="X72" s="61"/>
    </row>
    <row r="73" spans="2:24" s="6" customFormat="1" ht="16.5" customHeight="1" thickBot="1">
      <c r="B73" s="18"/>
      <c r="C73" s="18"/>
      <c r="D73" s="50" t="s">
        <v>31</v>
      </c>
      <c r="E73" s="50" t="s">
        <v>32</v>
      </c>
      <c r="F73" s="50" t="s">
        <v>33</v>
      </c>
      <c r="G73" s="50" t="s">
        <v>34</v>
      </c>
      <c r="H73" s="50" t="s">
        <v>35</v>
      </c>
      <c r="I73" s="50" t="s">
        <v>36</v>
      </c>
      <c r="J73" s="50" t="s">
        <v>37</v>
      </c>
      <c r="K73" s="50" t="s">
        <v>38</v>
      </c>
      <c r="L73" s="56"/>
      <c r="M73" s="51"/>
      <c r="N73" s="65"/>
      <c r="O73" s="65"/>
      <c r="P73" s="65"/>
      <c r="Q73" s="65"/>
      <c r="R73" s="65"/>
      <c r="S73" s="64"/>
      <c r="T73" s="65"/>
      <c r="U73" s="65"/>
      <c r="V73" s="66"/>
      <c r="W73" s="51"/>
      <c r="X73" s="61"/>
    </row>
    <row r="74" spans="2:24" s="6" customFormat="1" ht="12.75" customHeight="1" thickBot="1">
      <c r="B74" s="20"/>
      <c r="C74" s="20" t="s">
        <v>39</v>
      </c>
      <c r="D74" s="95" t="s">
        <v>81</v>
      </c>
      <c r="E74" s="96">
        <v>1.0885</v>
      </c>
      <c r="F74" s="96">
        <v>0.0084</v>
      </c>
      <c r="G74" s="96">
        <v>1.4839</v>
      </c>
      <c r="H74" s="96">
        <v>1.0427</v>
      </c>
      <c r="I74" s="96">
        <v>0.7961</v>
      </c>
      <c r="J74" s="96">
        <v>0.7592</v>
      </c>
      <c r="K74" s="96">
        <v>0.129</v>
      </c>
      <c r="L74" s="51"/>
      <c r="M74" s="51"/>
      <c r="N74" s="65"/>
      <c r="O74" s="65"/>
      <c r="P74" s="65"/>
      <c r="Q74" s="65"/>
      <c r="R74" s="65"/>
      <c r="S74" s="65"/>
      <c r="T74" s="64"/>
      <c r="U74" s="65"/>
      <c r="V74" s="67"/>
      <c r="W74" s="51"/>
      <c r="X74" s="63"/>
    </row>
    <row r="75" spans="2:23" s="6" customFormat="1" ht="16.5" customHeight="1">
      <c r="B75" s="19"/>
      <c r="C75" s="19" t="s">
        <v>40</v>
      </c>
      <c r="D75" s="97">
        <v>0.9187</v>
      </c>
      <c r="E75" s="97" t="s">
        <v>81</v>
      </c>
      <c r="F75" s="97">
        <v>0.0077</v>
      </c>
      <c r="G75" s="97">
        <v>1.3632</v>
      </c>
      <c r="H75" s="97">
        <v>0.9579</v>
      </c>
      <c r="I75" s="97">
        <v>0.7313</v>
      </c>
      <c r="J75" s="97">
        <v>0.6974</v>
      </c>
      <c r="K75" s="97">
        <v>0.1185</v>
      </c>
      <c r="L75" s="40"/>
      <c r="M75" s="51"/>
      <c r="N75" s="65"/>
      <c r="O75" s="65"/>
      <c r="P75" s="65"/>
      <c r="Q75" s="65"/>
      <c r="R75" s="65"/>
      <c r="S75" s="65"/>
      <c r="T75" s="65"/>
      <c r="U75" s="64"/>
      <c r="V75" s="51"/>
      <c r="W75" s="40"/>
    </row>
    <row r="76" spans="2:23" s="6" customFormat="1" ht="15.75" customHeight="1" thickBot="1">
      <c r="B76" s="20"/>
      <c r="C76" s="20" t="s">
        <v>41</v>
      </c>
      <c r="D76" s="96">
        <v>119.67</v>
      </c>
      <c r="E76" s="96">
        <v>130.26</v>
      </c>
      <c r="F76" s="96" t="s">
        <v>81</v>
      </c>
      <c r="G76" s="96">
        <v>177.577</v>
      </c>
      <c r="H76" s="96">
        <v>124.777</v>
      </c>
      <c r="I76" s="96">
        <v>95.273</v>
      </c>
      <c r="J76" s="96">
        <v>90.853</v>
      </c>
      <c r="K76" s="96">
        <v>15.437</v>
      </c>
      <c r="L76" s="51"/>
      <c r="M76" s="64"/>
      <c r="N76" s="65"/>
      <c r="O76" s="65"/>
      <c r="P76" s="65"/>
      <c r="Q76" s="65"/>
      <c r="R76" s="65"/>
      <c r="S76" s="65"/>
      <c r="T76" s="65"/>
      <c r="U76" s="60"/>
      <c r="V76" s="61"/>
      <c r="W76" s="51"/>
    </row>
    <row r="77" spans="2:23" s="6" customFormat="1" ht="16.5" thickBot="1">
      <c r="B77" s="19"/>
      <c r="C77" s="19" t="s">
        <v>42</v>
      </c>
      <c r="D77" s="97">
        <v>0.6739</v>
      </c>
      <c r="E77" s="97">
        <v>0.7336</v>
      </c>
      <c r="F77" s="97">
        <v>0.0056</v>
      </c>
      <c r="G77" s="97" t="s">
        <v>81</v>
      </c>
      <c r="H77" s="97">
        <v>0.7027</v>
      </c>
      <c r="I77" s="97">
        <v>0.5365</v>
      </c>
      <c r="J77" s="97">
        <v>0.5116</v>
      </c>
      <c r="K77" s="97">
        <v>0.0869</v>
      </c>
      <c r="L77" s="51"/>
      <c r="M77" s="65"/>
      <c r="N77" s="64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20"/>
      <c r="C78" s="20" t="s">
        <v>43</v>
      </c>
      <c r="D78" s="96">
        <v>0.959</v>
      </c>
      <c r="E78" s="96">
        <v>1.0439</v>
      </c>
      <c r="F78" s="96">
        <v>0.008</v>
      </c>
      <c r="G78" s="96">
        <v>1.4232</v>
      </c>
      <c r="H78" s="96" t="s">
        <v>81</v>
      </c>
      <c r="I78" s="96">
        <v>0.7635</v>
      </c>
      <c r="J78" s="96">
        <v>0.7281</v>
      </c>
      <c r="K78" s="96">
        <v>0.1237</v>
      </c>
      <c r="L78" s="51"/>
      <c r="M78" s="65"/>
      <c r="N78" s="65"/>
      <c r="O78" s="64"/>
      <c r="P78" s="65"/>
      <c r="Q78" s="65"/>
      <c r="R78" s="65"/>
      <c r="S78" s="65"/>
      <c r="T78" s="65"/>
      <c r="U78" s="59"/>
      <c r="V78" s="61"/>
      <c r="W78" s="40"/>
    </row>
    <row r="79" spans="2:23" s="6" customFormat="1" ht="16.5" thickBot="1">
      <c r="B79" s="19"/>
      <c r="C79" s="19" t="s">
        <v>44</v>
      </c>
      <c r="D79" s="97">
        <v>1.2561</v>
      </c>
      <c r="E79" s="97">
        <v>1.3673</v>
      </c>
      <c r="F79" s="97">
        <v>0.0105</v>
      </c>
      <c r="G79" s="97">
        <v>1.8641</v>
      </c>
      <c r="H79" s="97">
        <v>1.3098</v>
      </c>
      <c r="I79" s="97" t="s">
        <v>81</v>
      </c>
      <c r="J79" s="97">
        <v>0.9536</v>
      </c>
      <c r="K79" s="97">
        <v>0.162</v>
      </c>
      <c r="L79" s="51"/>
      <c r="M79" s="65"/>
      <c r="N79" s="65"/>
      <c r="O79" s="65"/>
      <c r="P79" s="64"/>
      <c r="Q79" s="65"/>
      <c r="R79" s="65"/>
      <c r="S79" s="65"/>
      <c r="T79" s="65"/>
      <c r="U79" s="60"/>
      <c r="V79" s="63"/>
      <c r="W79" s="51"/>
    </row>
    <row r="80" spans="2:23" s="6" customFormat="1" ht="15.75">
      <c r="B80" s="20"/>
      <c r="C80" s="20" t="s">
        <v>45</v>
      </c>
      <c r="D80" s="96">
        <v>1.3172</v>
      </c>
      <c r="E80" s="96">
        <v>1.4338</v>
      </c>
      <c r="F80" s="96">
        <v>0.011</v>
      </c>
      <c r="G80" s="96">
        <v>1.9546</v>
      </c>
      <c r="H80" s="96">
        <v>1.3734</v>
      </c>
      <c r="I80" s="96">
        <v>1.0486</v>
      </c>
      <c r="J80" s="96" t="s">
        <v>81</v>
      </c>
      <c r="K80" s="96">
        <v>0.1699</v>
      </c>
      <c r="L80" s="51"/>
      <c r="M80" s="65"/>
      <c r="N80" s="65"/>
      <c r="O80" s="65"/>
      <c r="P80" s="65"/>
      <c r="Q80" s="64"/>
      <c r="R80" s="65"/>
      <c r="S80" s="65"/>
      <c r="T80" s="65"/>
      <c r="U80" s="51"/>
      <c r="V80" s="40"/>
      <c r="W80" s="51"/>
    </row>
    <row r="81" spans="2:23" s="6" customFormat="1" ht="15.75">
      <c r="B81" s="19"/>
      <c r="C81" s="19" t="s">
        <v>46</v>
      </c>
      <c r="D81" s="97">
        <v>7.7521</v>
      </c>
      <c r="E81" s="97">
        <v>8.4384</v>
      </c>
      <c r="F81" s="97">
        <v>0.0648</v>
      </c>
      <c r="G81" s="97">
        <v>11.5031</v>
      </c>
      <c r="H81" s="97">
        <v>8.0849</v>
      </c>
      <c r="I81" s="97">
        <v>6.1713</v>
      </c>
      <c r="J81" s="97">
        <v>5.8853</v>
      </c>
      <c r="K81" s="97" t="s">
        <v>81</v>
      </c>
      <c r="L81" s="51"/>
      <c r="M81" s="65"/>
      <c r="N81" s="65"/>
      <c r="O81" s="65"/>
      <c r="P81" s="65"/>
      <c r="Q81" s="65"/>
      <c r="R81" s="64"/>
      <c r="S81" s="65"/>
      <c r="T81" s="65"/>
      <c r="U81" s="40"/>
      <c r="V81" s="51"/>
      <c r="W81" s="40"/>
    </row>
    <row r="82" spans="2:21" ht="16.5" thickBot="1">
      <c r="B82" s="8"/>
      <c r="C82" s="9"/>
      <c r="D82" s="9"/>
      <c r="E82" s="9"/>
      <c r="F82" s="9"/>
      <c r="L82" s="51"/>
      <c r="M82" s="65"/>
      <c r="N82" s="65"/>
      <c r="O82" s="65"/>
      <c r="P82" s="65"/>
      <c r="Q82" s="65"/>
      <c r="R82" s="65"/>
      <c r="S82" s="64"/>
      <c r="T82" s="65"/>
      <c r="U82" s="61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5"/>
      <c r="N83" s="65"/>
      <c r="O83" s="65"/>
      <c r="P83" s="65"/>
      <c r="Q83" s="65"/>
      <c r="R83" s="65"/>
      <c r="S83" s="65"/>
      <c r="T83" s="64"/>
      <c r="U83" s="61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1"/>
      <c r="N84" s="56"/>
      <c r="O84" s="60"/>
      <c r="P84" s="60"/>
      <c r="Q84" s="60"/>
      <c r="R84" s="60"/>
      <c r="S84" s="60"/>
      <c r="T84" s="60"/>
      <c r="U84" s="62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7" t="s">
        <v>63</v>
      </c>
      <c r="C101" s="132"/>
      <c r="D101" s="132"/>
      <c r="E101" s="132"/>
      <c r="F101" s="132"/>
    </row>
    <row r="102" spans="2:6" ht="15">
      <c r="B102" s="131" t="s">
        <v>64</v>
      </c>
      <c r="C102" s="132"/>
      <c r="D102" s="132"/>
      <c r="E102" s="132"/>
      <c r="F102" s="132"/>
    </row>
    <row r="103" spans="2:6" ht="78" customHeight="1">
      <c r="B103" s="131" t="s">
        <v>65</v>
      </c>
      <c r="C103" s="132"/>
      <c r="D103" s="132"/>
      <c r="E103" s="132"/>
      <c r="F103" s="132"/>
    </row>
    <row r="104" spans="2:6" ht="15">
      <c r="B104" s="131" t="s">
        <v>66</v>
      </c>
      <c r="C104" s="132"/>
      <c r="D104" s="132"/>
      <c r="E104" s="132"/>
      <c r="F104" s="132"/>
    </row>
    <row r="105" spans="2:6" ht="15">
      <c r="B105" s="131" t="s">
        <v>67</v>
      </c>
      <c r="C105" s="132"/>
      <c r="D105" s="132"/>
      <c r="E105" s="132"/>
      <c r="F105" s="132"/>
    </row>
    <row r="106" spans="2:6" ht="15">
      <c r="B106" s="131" t="s">
        <v>68</v>
      </c>
      <c r="C106" s="132"/>
      <c r="D106" s="132"/>
      <c r="E106" s="132"/>
      <c r="F106" s="132"/>
    </row>
    <row r="107" spans="2:6" ht="15">
      <c r="B107" s="131" t="s">
        <v>69</v>
      </c>
      <c r="C107" s="132"/>
      <c r="D107" s="132"/>
      <c r="E107" s="132"/>
      <c r="F107" s="132"/>
    </row>
    <row r="108" spans="2:6" ht="15">
      <c r="B108" s="133" t="s">
        <v>70</v>
      </c>
      <c r="C108" s="132"/>
      <c r="D108" s="132"/>
      <c r="E108" s="132"/>
      <c r="F108" s="132"/>
    </row>
    <row r="110" spans="2:6" ht="15.75">
      <c r="B110" s="52" t="s">
        <v>71</v>
      </c>
      <c r="C110" s="134"/>
      <c r="D110" s="135"/>
      <c r="E110" s="135"/>
      <c r="F110" s="136"/>
    </row>
    <row r="111" spans="2:6" ht="30.75" customHeight="1">
      <c r="B111" s="52" t="s">
        <v>72</v>
      </c>
      <c r="C111" s="138" t="s">
        <v>73</v>
      </c>
      <c r="D111" s="138"/>
      <c r="E111" s="138" t="s">
        <v>74</v>
      </c>
      <c r="F111" s="138"/>
    </row>
    <row r="112" spans="2:6" ht="30.75" customHeight="1">
      <c r="B112" s="52" t="s">
        <v>75</v>
      </c>
      <c r="C112" s="138" t="s">
        <v>76</v>
      </c>
      <c r="D112" s="138"/>
      <c r="E112" s="138" t="s">
        <v>77</v>
      </c>
      <c r="F112" s="138"/>
    </row>
    <row r="113" spans="2:6" ht="15" customHeight="1">
      <c r="B113" s="139" t="s">
        <v>78</v>
      </c>
      <c r="C113" s="138" t="s">
        <v>79</v>
      </c>
      <c r="D113" s="138"/>
      <c r="E113" s="138" t="s">
        <v>80</v>
      </c>
      <c r="F113" s="138"/>
    </row>
    <row r="114" spans="2:6" ht="15">
      <c r="B114" s="139"/>
      <c r="C114" s="138"/>
      <c r="D114" s="138"/>
      <c r="E114" s="138"/>
      <c r="F114" s="138"/>
    </row>
  </sheetData>
  <sheetProtection/>
  <mergeCells count="43"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2015-04-03T07:25:54Z</dcterms:modified>
  <cp:category/>
  <cp:version/>
  <cp:contentType/>
  <cp:contentStatus/>
</cp:coreProperties>
</file>