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<sst xmlns="http://schemas.openxmlformats.org/spreadsheetml/2006/main" count="162" uniqueCount="112">
  <si>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</si>
  <si>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</si>
  <si>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</si>
  <si>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</si>
  <si>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</si>
  <si>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</si>
  <si>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</si>
  <si>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</si>
  <si>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</si>
  <si>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</si>
  <si>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</si>
  <si>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</si>
  <si>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</si>
  <si>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</si>
  <si>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</si>
  <si>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</si>
  <si>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</si>
  <si>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</si>
  <si>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</si>
  <si>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</si>
  <si>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</si>
  <si>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</si>
  <si>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</si>
  <si>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</si>
  <si>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</si>
  <si>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</si>
  <si>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</si>
  <si>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</si>
  <si>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</si>
  <si>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</si>
  <si>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</si>
  <si>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</si>
  <si>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</si>
  <si>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</si>
  <si>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</si>
  <si>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</si>
  <si>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</si>
  <si>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</si>
  <si>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</si>
  <si>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</si>
  <si>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</si>
  <si>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</si>
  <si>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</si>
  <si>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</si>
  <si>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</si>
  <si>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</si>
  <si>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</si>
  <si>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</si>
  <si>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</si>
  <si>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</si>
  <si>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</si>
  <si>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</si>
  <si>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</si>
  <si>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</si>
  <si>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</si>
  <si>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</si>
  <si>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</si>
  <si>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</si>
  <si>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</si>
  <si>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</si>
  <si>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</si>
  <si>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</si>
  <si>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</si>
  <si>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</si>
  <si>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</si>
  <si>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</si>
  <si>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</si>
  <si>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</si>
  <si>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</si>
  <si>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</si>
  <si>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</si>
  <si>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</si>
  <si>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</si>
  <si>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</si>
  <si>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</si>
  <si>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</si>
  <si>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</si>
  <si>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</si>
  <si>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</si>
  <si>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</si>
  <si>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</si>
  <si>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</si>
  <si>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</si>
  <si>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</si>
  <si>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</si>
  <si>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</si>
  <si>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</si>
  <si>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</si>
  <si>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</si>
  <si>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</si>
  <si>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</si>
  <si>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</si>
  <si>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</si>
  <si>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</si>
  <si>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</si>
  <si>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</si>
  <si>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</si>
  <si>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</si>
  <si>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</si>
  <si>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</si>
  <si>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</si>
  <si>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</si>
  <si>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</si>
  <si>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</si>
  <si>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</si>
  <si>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-Липень '16</t>
  </si>
  <si>
    <t>CME -Березень '16</t>
  </si>
  <si>
    <t>CME - Group is comprised of four Designated Contract Markets (DCMs)</t>
  </si>
  <si>
    <t>TOCOM - Вересень'16 (¥/МT)</t>
  </si>
  <si>
    <t>TOCOM - Серпень'16 (¥/МT)</t>
  </si>
  <si>
    <t>2 березня 2016 року</t>
  </si>
  <si>
    <t>CME -Жовтень '16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</si>
</sst>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3" t="s">
        <v>110</v>
      </c>
      <c r="D4" s="154"/>
      <c r="E4" s="154"/>
      <c r="F4" s="155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38" t="s">
        <v>5</v>
      </c>
      <c r="D6" s="139"/>
      <c r="E6" s="140" t="s">
        <v>6</v>
      </c>
      <c r="F6" s="140"/>
      <c r="G6" s="26"/>
      <c r="I6"/>
    </row>
    <row r="7" spans="2:8" s="6" customFormat="1" ht="15">
      <c r="B7" s="27" t="s">
        <v>99</v>
      </c>
      <c r="C7" s="128">
        <v>0.006</v>
      </c>
      <c r="D7" s="14">
        <v>3.542</v>
      </c>
      <c r="E7" s="128">
        <f aca="true" t="shared" si="0" ref="E7:F9">C7*39.3683</f>
        <v>0.2362098</v>
      </c>
      <c r="F7" s="13">
        <f t="shared" si="0"/>
        <v>139.44251859999997</v>
      </c>
      <c r="G7" s="28"/>
      <c r="H7" s="28"/>
    </row>
    <row r="8" spans="2:8" s="6" customFormat="1" ht="15">
      <c r="B8" s="27" t="s">
        <v>100</v>
      </c>
      <c r="C8" s="156">
        <v>0.004</v>
      </c>
      <c r="D8" s="14">
        <v>3.55</v>
      </c>
      <c r="E8" s="156">
        <f t="shared" si="0"/>
        <v>0.1574732</v>
      </c>
      <c r="F8" s="13">
        <f t="shared" si="0"/>
        <v>139.757465</v>
      </c>
      <c r="G8" s="26"/>
      <c r="H8" s="26"/>
    </row>
    <row r="9" spans="2:17" s="6" customFormat="1" ht="15">
      <c r="B9" s="27" t="s">
        <v>101</v>
      </c>
      <c r="C9" s="156">
        <v>0.004</v>
      </c>
      <c r="D9" s="14">
        <v>3.6</v>
      </c>
      <c r="E9" s="156">
        <f t="shared" si="0"/>
        <v>0.1574732</v>
      </c>
      <c r="F9" s="13">
        <f t="shared" si="0"/>
        <v>141.72588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0" t="s">
        <v>7</v>
      </c>
      <c r="D11" s="140"/>
      <c r="E11" s="138" t="s">
        <v>6</v>
      </c>
      <c r="F11" s="139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124">
        <v>1.02</v>
      </c>
      <c r="D12" s="75">
        <v>148</v>
      </c>
      <c r="E12" s="124">
        <f>C12/D86</f>
        <v>1.1078527207559465</v>
      </c>
      <c r="F12" s="102">
        <f>D12/D86</f>
        <v>160.74725752145108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124">
        <v>0.5</v>
      </c>
      <c r="D13" s="75">
        <v>151.5</v>
      </c>
      <c r="E13" s="124">
        <f>C13/D86</f>
        <v>0.5430650591940914</v>
      </c>
      <c r="F13" s="102">
        <f>D13/D86</f>
        <v>164.5487129358097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124">
        <v>0.81</v>
      </c>
      <c r="D14" s="13">
        <v>156</v>
      </c>
      <c r="E14" s="124">
        <f>C14/D86</f>
        <v>0.8797653958944283</v>
      </c>
      <c r="F14" s="102">
        <f>D14/D86</f>
        <v>169.43629846855654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0" t="s">
        <v>95</v>
      </c>
      <c r="D16" s="140"/>
      <c r="E16" s="138" t="s">
        <v>6</v>
      </c>
      <c r="F16" s="139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92</v>
      </c>
      <c r="C17" s="47">
        <v>30</v>
      </c>
      <c r="D17" s="129">
        <v>19260</v>
      </c>
      <c r="E17" s="47">
        <f aca="true" t="shared" si="1" ref="E17:F19">C17/$D$87</f>
        <v>0.2629964057157886</v>
      </c>
      <c r="F17" s="102">
        <f t="shared" si="1"/>
        <v>168.84369246953625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93</v>
      </c>
      <c r="C18" s="124">
        <v>150</v>
      </c>
      <c r="D18" s="130">
        <v>19350</v>
      </c>
      <c r="E18" s="124">
        <f t="shared" si="1"/>
        <v>1.3149820285789429</v>
      </c>
      <c r="F18" s="102">
        <f t="shared" si="1"/>
        <v>169.63268168668364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108</v>
      </c>
      <c r="C19" s="157">
        <v>70</v>
      </c>
      <c r="D19" s="130">
        <v>19410</v>
      </c>
      <c r="E19" s="124">
        <f t="shared" si="1"/>
        <v>0.6136582800035066</v>
      </c>
      <c r="F19" s="102">
        <f t="shared" si="1"/>
        <v>170.1586744981152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38" t="s">
        <v>5</v>
      </c>
      <c r="D21" s="139"/>
      <c r="E21" s="140" t="s">
        <v>6</v>
      </c>
      <c r="F21" s="140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99</v>
      </c>
      <c r="C22" s="128">
        <v>0.042</v>
      </c>
      <c r="D22" s="14">
        <v>4.43</v>
      </c>
      <c r="E22" s="128">
        <f aca="true" t="shared" si="2" ref="E22:F24">C22*36.7437</f>
        <v>1.5432354</v>
      </c>
      <c r="F22" s="13">
        <f t="shared" si="2"/>
        <v>162.774591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100</v>
      </c>
      <c r="C23" s="128">
        <v>0.042</v>
      </c>
      <c r="D23" s="14">
        <v>4.494</v>
      </c>
      <c r="E23" s="128">
        <f t="shared" si="2"/>
        <v>1.5432354</v>
      </c>
      <c r="F23" s="13">
        <f t="shared" si="2"/>
        <v>165.12618779999997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101</v>
      </c>
      <c r="C24" s="128">
        <v>0.036</v>
      </c>
      <c r="D24" s="14">
        <v>4.556</v>
      </c>
      <c r="E24" s="128">
        <f t="shared" si="2"/>
        <v>1.3227731999999999</v>
      </c>
      <c r="F24" s="13">
        <f t="shared" si="2"/>
        <v>167.40429719999997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9</v>
      </c>
      <c r="C26" s="140" t="s">
        <v>10</v>
      </c>
      <c r="D26" s="140"/>
      <c r="E26" s="138" t="s">
        <v>11</v>
      </c>
      <c r="F26" s="139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37">
        <v>1.03</v>
      </c>
      <c r="D27" s="102">
        <v>143.5</v>
      </c>
      <c r="E27" s="137">
        <f>C27/D86</f>
        <v>1.1187140219398284</v>
      </c>
      <c r="F27" s="102">
        <f>D27/D86</f>
        <v>155.85967198870426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37">
        <v>0.65</v>
      </c>
      <c r="D28" s="75">
        <v>152.25</v>
      </c>
      <c r="E28" s="137">
        <f>C28/D86</f>
        <v>0.705984576952319</v>
      </c>
      <c r="F28" s="102">
        <f>D28/D86</f>
        <v>165.36331052460085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37">
        <v>0.93</v>
      </c>
      <c r="D29" s="13">
        <v>159.75</v>
      </c>
      <c r="E29" s="137">
        <f>C29/D86</f>
        <v>1.0101010101010102</v>
      </c>
      <c r="F29" s="102">
        <f>D29/D86</f>
        <v>173.50928641251224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0" t="s">
        <v>14</v>
      </c>
      <c r="D31" s="140"/>
      <c r="E31" s="140" t="s">
        <v>11</v>
      </c>
      <c r="F31" s="140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37">
        <v>1.15</v>
      </c>
      <c r="D32" s="75">
        <v>343</v>
      </c>
      <c r="E32" s="137">
        <f>C32/D86</f>
        <v>1.2490496361464103</v>
      </c>
      <c r="F32" s="102">
        <f>D32/D86</f>
        <v>372.54263060714675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37">
        <v>1.17</v>
      </c>
      <c r="D33" s="75">
        <v>337.75</v>
      </c>
      <c r="E33" s="137">
        <f>C33/$D$86</f>
        <v>1.270772238514174</v>
      </c>
      <c r="F33" s="102">
        <f>D33/$D$86</f>
        <v>366.84044748560876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7">
        <v>1.3</v>
      </c>
      <c r="D34" s="99">
        <v>341.25</v>
      </c>
      <c r="E34" s="137">
        <f>C34/$D$86</f>
        <v>1.411969153904638</v>
      </c>
      <c r="F34" s="102">
        <f>D34/$D$86</f>
        <v>370.6419028999674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9" t="s">
        <v>5</v>
      </c>
      <c r="D36" s="150"/>
      <c r="E36" s="149" t="s">
        <v>6</v>
      </c>
      <c r="F36" s="150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28">
        <v>2.2</v>
      </c>
      <c r="D37" s="107">
        <v>1.646</v>
      </c>
      <c r="E37" s="128">
        <f aca="true" t="shared" si="3" ref="E37:F39">C37*58.0164</f>
        <v>127.63608</v>
      </c>
      <c r="F37" s="102">
        <f t="shared" si="3"/>
        <v>95.4949944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28">
        <v>2</v>
      </c>
      <c r="D38" s="107">
        <v>1.8</v>
      </c>
      <c r="E38" s="128">
        <f t="shared" si="3"/>
        <v>116.0328</v>
      </c>
      <c r="F38" s="102">
        <f t="shared" si="3"/>
        <v>104.42952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28">
        <v>1.2</v>
      </c>
      <c r="D39" s="107">
        <v>1.892</v>
      </c>
      <c r="E39" s="128">
        <f t="shared" si="3"/>
        <v>69.61967999999999</v>
      </c>
      <c r="F39" s="102">
        <f t="shared" si="3"/>
        <v>109.76702879999999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9" t="s">
        <v>5</v>
      </c>
      <c r="D41" s="150"/>
      <c r="E41" s="149" t="s">
        <v>6</v>
      </c>
      <c r="F41" s="150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28">
        <v>0.034</v>
      </c>
      <c r="D42" s="107">
        <v>8.544</v>
      </c>
      <c r="E42" s="128">
        <f aca="true" t="shared" si="4" ref="E42:F44">C42*36.7437</f>
        <v>1.2492858</v>
      </c>
      <c r="F42" s="102">
        <f t="shared" si="4"/>
        <v>313.9381728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28">
        <v>0.034</v>
      </c>
      <c r="D43" s="107">
        <v>8.602</v>
      </c>
      <c r="E43" s="128">
        <f t="shared" si="4"/>
        <v>1.2492858</v>
      </c>
      <c r="F43" s="102">
        <f t="shared" si="4"/>
        <v>316.06930739999996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28">
        <v>0.04</v>
      </c>
      <c r="D44" s="107">
        <v>8.68</v>
      </c>
      <c r="E44" s="128">
        <f t="shared" si="4"/>
        <v>1.4697479999999998</v>
      </c>
      <c r="F44" s="102">
        <f t="shared" si="4"/>
        <v>318.93531599999994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0" t="s">
        <v>94</v>
      </c>
      <c r="D46" s="140"/>
      <c r="E46" s="138" t="s">
        <v>6</v>
      </c>
      <c r="F46" s="139"/>
      <c r="G46" s="32"/>
      <c r="H46" s="32"/>
      <c r="I46" s="24"/>
      <c r="K46" s="25"/>
      <c r="L46" s="25"/>
      <c r="M46" s="25"/>
    </row>
    <row r="47" spans="2:13" s="6" customFormat="1" ht="15">
      <c r="B47" s="136" t="s">
        <v>96</v>
      </c>
      <c r="C47" s="159">
        <v>250</v>
      </c>
      <c r="D47" s="131">
        <v>48250</v>
      </c>
      <c r="E47" s="132">
        <f aca="true" t="shared" si="5" ref="E47:F49">C47/$D$87</f>
        <v>2.1916367142982383</v>
      </c>
      <c r="F47" s="102">
        <f t="shared" si="5"/>
        <v>422.98588585955997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97</v>
      </c>
      <c r="C48" s="158">
        <v>100</v>
      </c>
      <c r="D48" s="131">
        <v>43000</v>
      </c>
      <c r="E48" s="128">
        <f t="shared" si="5"/>
        <v>0.8766546857192952</v>
      </c>
      <c r="F48" s="102">
        <f t="shared" si="5"/>
        <v>376.9615148592969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109</v>
      </c>
      <c r="C49" s="158">
        <v>1040</v>
      </c>
      <c r="D49" s="131">
        <v>44000</v>
      </c>
      <c r="E49" s="128">
        <f t="shared" si="5"/>
        <v>9.11720873148067</v>
      </c>
      <c r="F49" s="102">
        <f t="shared" si="5"/>
        <v>385.7280617164899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9" t="s">
        <v>19</v>
      </c>
      <c r="D51" s="150"/>
      <c r="E51" s="149" t="s">
        <v>6</v>
      </c>
      <c r="F51" s="150"/>
      <c r="G51" s="32"/>
      <c r="H51" s="32"/>
      <c r="I51" s="24"/>
      <c r="J51" s="6"/>
    </row>
    <row r="52" spans="2:13" s="24" customFormat="1" ht="15">
      <c r="B52" s="27" t="s">
        <v>99</v>
      </c>
      <c r="C52" s="128">
        <v>3.1</v>
      </c>
      <c r="D52" s="108">
        <v>261.4</v>
      </c>
      <c r="E52" s="128">
        <f aca="true" t="shared" si="6" ref="E52:F54">C52*1.1023</f>
        <v>3.4171300000000002</v>
      </c>
      <c r="F52" s="108">
        <f t="shared" si="6"/>
        <v>288.14122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28">
        <v>3</v>
      </c>
      <c r="D53" s="108">
        <v>264.5</v>
      </c>
      <c r="E53" s="128">
        <f t="shared" si="6"/>
        <v>3.3069</v>
      </c>
      <c r="F53" s="108">
        <f t="shared" si="6"/>
        <v>291.55835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28">
        <v>3</v>
      </c>
      <c r="D54" s="108">
        <v>267.2</v>
      </c>
      <c r="E54" s="128">
        <f t="shared" si="6"/>
        <v>3.3069</v>
      </c>
      <c r="F54" s="108">
        <f t="shared" si="6"/>
        <v>294.53456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9" t="s">
        <v>21</v>
      </c>
      <c r="D56" s="150"/>
      <c r="E56" s="149" t="s">
        <v>22</v>
      </c>
      <c r="F56" s="150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37">
        <v>0.15</v>
      </c>
      <c r="D57" s="102">
        <v>30.15</v>
      </c>
      <c r="E57" s="137">
        <f aca="true" t="shared" si="7" ref="E57:F59">C57/454*1000</f>
        <v>0.3303964757709251</v>
      </c>
      <c r="F57" s="102">
        <f t="shared" si="7"/>
        <v>66.40969162995594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37">
        <v>0.17</v>
      </c>
      <c r="D58" s="102">
        <v>30.35</v>
      </c>
      <c r="E58" s="137">
        <f t="shared" si="7"/>
        <v>0.3744493392070485</v>
      </c>
      <c r="F58" s="102">
        <f t="shared" si="7"/>
        <v>66.85022026431719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37">
        <v>0.16</v>
      </c>
      <c r="D59" s="102">
        <v>30.6</v>
      </c>
      <c r="E59" s="137">
        <f t="shared" si="7"/>
        <v>0.3524229074889868</v>
      </c>
      <c r="F59" s="102">
        <f t="shared" si="7"/>
        <v>67.40088105726873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9" t="s">
        <v>24</v>
      </c>
      <c r="D61" s="150"/>
      <c r="E61" s="149" t="s">
        <v>6</v>
      </c>
      <c r="F61" s="150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35">
        <v>0.13</v>
      </c>
      <c r="D62" s="107" t="s">
        <v>89</v>
      </c>
      <c r="E62" s="135">
        <f aca="true" t="shared" si="8" ref="E62:F64">C62*22.0462</f>
        <v>2.866006</v>
      </c>
      <c r="F62" s="102" t="s">
        <v>89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35">
        <v>0.135</v>
      </c>
      <c r="D63" s="107">
        <v>10.495</v>
      </c>
      <c r="E63" s="135">
        <f t="shared" si="8"/>
        <v>2.9762370000000002</v>
      </c>
      <c r="F63" s="102">
        <f t="shared" si="8"/>
        <v>231.37486899999996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35">
        <v>0.13</v>
      </c>
      <c r="D64" s="107">
        <v>10.765</v>
      </c>
      <c r="E64" s="135">
        <f t="shared" si="8"/>
        <v>2.866006</v>
      </c>
      <c r="F64" s="102">
        <f t="shared" si="8"/>
        <v>237.327343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9" t="s">
        <v>26</v>
      </c>
      <c r="D66" s="150"/>
      <c r="E66" s="149" t="s">
        <v>27</v>
      </c>
      <c r="F66" s="150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35">
        <v>0.011</v>
      </c>
      <c r="D67" s="107">
        <v>1.35</v>
      </c>
      <c r="E67" s="135">
        <f aca="true" t="shared" si="9" ref="E67:F69">C67/3.785</f>
        <v>0.0029062087186261555</v>
      </c>
      <c r="F67" s="102">
        <f t="shared" si="9"/>
        <v>0.35667107001321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35">
        <v>0.009</v>
      </c>
      <c r="D68" s="107">
        <v>1.375</v>
      </c>
      <c r="E68" s="135">
        <f t="shared" si="9"/>
        <v>0.0023778071334214</v>
      </c>
      <c r="F68" s="102">
        <f t="shared" si="9"/>
        <v>0.3632760898282695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35">
        <v>0.009</v>
      </c>
      <c r="D69" s="107">
        <v>1.382</v>
      </c>
      <c r="E69" s="135">
        <f t="shared" si="9"/>
        <v>0.0023778071334214</v>
      </c>
      <c r="F69" s="102">
        <f t="shared" si="9"/>
        <v>0.3651254953764861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9" t="s">
        <v>29</v>
      </c>
      <c r="D71" s="150"/>
      <c r="E71" s="149" t="s">
        <v>30</v>
      </c>
      <c r="F71" s="150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103</v>
      </c>
      <c r="C72" s="84">
        <v>0.001</v>
      </c>
      <c r="D72" s="111">
        <v>0.7905</v>
      </c>
      <c r="E72" s="84">
        <f>C72/454*100</f>
        <v>0.00022026431718061672</v>
      </c>
      <c r="F72" s="109">
        <f>D72/454*1000</f>
        <v>1.7411894273127753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104</v>
      </c>
      <c r="C73" s="84">
        <v>0.00075</v>
      </c>
      <c r="D73" s="111">
        <v>0.81975</v>
      </c>
      <c r="E73" s="84">
        <f>C73/454*100</f>
        <v>0.00016519823788546255</v>
      </c>
      <c r="F73" s="109">
        <f>D73/454*1000</f>
        <v>1.8056167400881058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100</v>
      </c>
      <c r="C74" s="84">
        <v>0.00025</v>
      </c>
      <c r="D74" s="111">
        <v>0.8325</v>
      </c>
      <c r="E74" s="84">
        <f>C74/454*100</f>
        <v>5.506607929515418E-05</v>
      </c>
      <c r="F74" s="109">
        <f>D74/454*1000</f>
        <v>1.8337004405286343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1" t="s">
        <v>29</v>
      </c>
      <c r="D76" s="151"/>
      <c r="E76" s="149" t="s">
        <v>32</v>
      </c>
      <c r="F76" s="150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106</v>
      </c>
      <c r="C77" s="68">
        <v>0.0028</v>
      </c>
      <c r="D77" s="106">
        <v>0.1465</v>
      </c>
      <c r="E77" s="68">
        <f aca="true" t="shared" si="10" ref="E77:F79">C77/454*1000000</f>
        <v>6.167400881057269</v>
      </c>
      <c r="F77" s="102">
        <f t="shared" si="10"/>
        <v>322.6872246696035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68">
        <v>0.0023</v>
      </c>
      <c r="D78" s="106">
        <v>0.143</v>
      </c>
      <c r="E78" s="68">
        <f t="shared" si="10"/>
        <v>5.066079295154185</v>
      </c>
      <c r="F78" s="102">
        <f t="shared" si="10"/>
        <v>314.9779735682819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111</v>
      </c>
      <c r="C79" s="68">
        <v>0.0021</v>
      </c>
      <c r="D79" s="106" t="s">
        <v>89</v>
      </c>
      <c r="E79" s="68">
        <f t="shared" si="10"/>
        <v>4.6255506607929515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1.0861</v>
      </c>
      <c r="F85" s="91">
        <v>0.0088</v>
      </c>
      <c r="G85" s="91">
        <v>1.4075</v>
      </c>
      <c r="H85" s="91">
        <v>1.0027</v>
      </c>
      <c r="I85" s="91">
        <v>0.7445</v>
      </c>
      <c r="J85" s="91">
        <v>0.731</v>
      </c>
      <c r="K85" s="91">
        <v>0.1286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126">
        <v>0.9207</v>
      </c>
      <c r="E86" s="92" t="s">
        <v>89</v>
      </c>
      <c r="F86" s="92">
        <v>0.0081</v>
      </c>
      <c r="G86" s="92">
        <v>1.2959</v>
      </c>
      <c r="H86" s="92">
        <v>0.9232</v>
      </c>
      <c r="I86" s="92">
        <v>0.6855</v>
      </c>
      <c r="J86" s="92">
        <v>0.6731</v>
      </c>
      <c r="K86" s="126">
        <v>0.1184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114.07</v>
      </c>
      <c r="E87" s="91">
        <v>123.8914</v>
      </c>
      <c r="F87" s="91" t="s">
        <v>89</v>
      </c>
      <c r="G87" s="91">
        <v>160.5535</v>
      </c>
      <c r="H87" s="91">
        <v>114.3788</v>
      </c>
      <c r="I87" s="125">
        <v>84.9304</v>
      </c>
      <c r="J87" s="91">
        <v>83.3852</v>
      </c>
      <c r="K87" s="125">
        <v>14.6718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0.7105</v>
      </c>
      <c r="E88" s="92">
        <v>0.7717</v>
      </c>
      <c r="F88" s="126">
        <v>0.0062</v>
      </c>
      <c r="G88" s="92" t="s">
        <v>43</v>
      </c>
      <c r="H88" s="126">
        <v>0.7124</v>
      </c>
      <c r="I88" s="92">
        <v>0.529</v>
      </c>
      <c r="J88" s="92">
        <v>0.5194</v>
      </c>
      <c r="K88" s="92">
        <v>0.0914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0.9973</v>
      </c>
      <c r="E89" s="91">
        <v>1.0832</v>
      </c>
      <c r="F89" s="91">
        <v>0.0087</v>
      </c>
      <c r="G89" s="91">
        <v>1.4037</v>
      </c>
      <c r="H89" s="91" t="s">
        <v>43</v>
      </c>
      <c r="I89" s="125">
        <v>0.7425</v>
      </c>
      <c r="J89" s="125">
        <v>0.729</v>
      </c>
      <c r="K89" s="125">
        <v>0.1283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1.3431</v>
      </c>
      <c r="E90" s="92">
        <v>1.4587</v>
      </c>
      <c r="F90" s="92">
        <v>0.0118</v>
      </c>
      <c r="G90" s="126">
        <v>1.8904</v>
      </c>
      <c r="H90" s="126">
        <v>1.3467</v>
      </c>
      <c r="I90" s="126" t="s">
        <v>89</v>
      </c>
      <c r="J90" s="92">
        <v>0.9818</v>
      </c>
      <c r="K90" s="92">
        <v>0.1728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1.368</v>
      </c>
      <c r="E91" s="91">
        <v>1.4858</v>
      </c>
      <c r="F91" s="91">
        <v>0.012</v>
      </c>
      <c r="G91" s="125">
        <v>1.9254</v>
      </c>
      <c r="H91" s="91">
        <v>1.3717</v>
      </c>
      <c r="I91" s="91">
        <v>1.0185</v>
      </c>
      <c r="J91" s="91" t="s">
        <v>89</v>
      </c>
      <c r="K91" s="125">
        <v>0.176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7.7748</v>
      </c>
      <c r="E92" s="92">
        <v>8.4442</v>
      </c>
      <c r="F92" s="126">
        <v>0.0682</v>
      </c>
      <c r="G92" s="92">
        <v>10.943</v>
      </c>
      <c r="H92" s="92">
        <v>7.7958</v>
      </c>
      <c r="I92" s="92">
        <v>5.7887</v>
      </c>
      <c r="J92" s="92">
        <v>5.6834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107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2" t="s">
        <v>67</v>
      </c>
      <c r="C114" s="144"/>
      <c r="D114" s="144"/>
      <c r="E114" s="144"/>
      <c r="F114" s="144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3" t="s">
        <v>68</v>
      </c>
      <c r="C115" s="144"/>
      <c r="D115" s="144"/>
      <c r="E115" s="144"/>
      <c r="F115" s="144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3" t="s">
        <v>69</v>
      </c>
      <c r="C116" s="144"/>
      <c r="D116" s="144"/>
      <c r="E116" s="144"/>
      <c r="F116" s="144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3" t="s">
        <v>70</v>
      </c>
      <c r="C117" s="144"/>
      <c r="D117" s="144"/>
      <c r="E117" s="144"/>
      <c r="F117" s="144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3" t="s">
        <v>71</v>
      </c>
      <c r="C118" s="144"/>
      <c r="D118" s="144"/>
      <c r="E118" s="144"/>
      <c r="F118" s="144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3" t="s">
        <v>72</v>
      </c>
      <c r="C119" s="144"/>
      <c r="D119" s="144"/>
      <c r="E119" s="144"/>
      <c r="F119" s="144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3" t="s">
        <v>73</v>
      </c>
      <c r="C120" s="144"/>
      <c r="D120" s="144"/>
      <c r="E120" s="144"/>
      <c r="F120" s="144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5" t="s">
        <v>74</v>
      </c>
      <c r="C121" s="144"/>
      <c r="D121" s="144"/>
      <c r="E121" s="144"/>
      <c r="F121" s="144"/>
    </row>
    <row r="123" spans="2:6" ht="15.75">
      <c r="B123" s="50" t="s">
        <v>75</v>
      </c>
      <c r="C123" s="146"/>
      <c r="D123" s="147"/>
      <c r="E123" s="147"/>
      <c r="F123" s="148"/>
    </row>
    <row r="124" spans="2:6" ht="30.75" customHeight="1">
      <c r="B124" s="50" t="s">
        <v>76</v>
      </c>
      <c r="C124" s="142" t="s">
        <v>77</v>
      </c>
      <c r="D124" s="142"/>
      <c r="E124" s="142" t="s">
        <v>78</v>
      </c>
      <c r="F124" s="142"/>
    </row>
    <row r="125" spans="2:6" ht="30.75" customHeight="1">
      <c r="B125" s="50" t="s">
        <v>79</v>
      </c>
      <c r="C125" s="142" t="s">
        <v>80</v>
      </c>
      <c r="D125" s="142"/>
      <c r="E125" s="142" t="s">
        <v>81</v>
      </c>
      <c r="F125" s="142"/>
    </row>
    <row r="126" spans="2:6" ht="15" customHeight="1">
      <c r="B126" s="141" t="s">
        <v>82</v>
      </c>
      <c r="C126" s="142" t="s">
        <v>83</v>
      </c>
      <c r="D126" s="142"/>
      <c r="E126" s="142" t="s">
        <v>84</v>
      </c>
      <c r="F126" s="142"/>
    </row>
    <row r="127" spans="2:6" ht="15">
      <c r="B127" s="141"/>
      <c r="C127" s="142"/>
      <c r="D127" s="142"/>
      <c r="E127" s="142"/>
      <c r="F127" s="142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2016-03-03T07:59:15Z</dcterms:modified>
  <cp:category/>
  <cp:version/>
  <cp:contentType/>
  <cp:contentStatus/>
</cp:coreProperties>
</file>