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<sst xmlns="http://schemas.openxmlformats.org/spreadsheetml/2006/main" count="160" uniqueCount="107">
  <si>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</si>
  <si>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</si>
  <si>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</si>
  <si>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</si>
  <si>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</si>
  <si>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</si>
  <si>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</si>
  <si>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</si>
  <si>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</si>
  <si>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</si>
  <si>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</si>
  <si>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</si>
  <si>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</si>
  <si>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</si>
  <si>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</si>
  <si>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</si>
  <si>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</si>
  <si>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</si>
  <si>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</si>
  <si>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</si>
  <si>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</si>
  <si>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</si>
  <si>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</si>
  <si>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</si>
  <si>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</si>
  <si>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</si>
  <si>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</si>
  <si>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</si>
  <si>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</si>
  <si>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</si>
  <si>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</si>
  <si>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</si>
  <si>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</si>
  <si>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</si>
  <si>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</si>
  <si>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</si>
  <si>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</si>
  <si>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</si>
  <si>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</si>
  <si>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</si>
  <si>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</si>
  <si>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</si>
  <si>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</si>
  <si>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</si>
  <si>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</si>
  <si>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</si>
  <si>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</si>
  <si>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</si>
  <si>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</si>
  <si>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</si>
  <si>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</si>
  <si>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</si>
  <si>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</si>
  <si>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</si>
  <si>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</si>
  <si>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</si>
  <si>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</si>
  <si>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</si>
  <si>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</si>
  <si>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</si>
  <si>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</si>
  <si>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</si>
  <si>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</si>
  <si>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</si>
  <si>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</si>
  <si>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</si>
  <si>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</si>
  <si>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</si>
  <si>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</si>
  <si>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</si>
  <si>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</si>
  <si>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</si>
  <si>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</si>
  <si>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</si>
  <si>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</si>
  <si>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</si>
  <si>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</si>
  <si>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</si>
  <si>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</si>
  <si>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</si>
  <si>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</si>
  <si>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</si>
  <si>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</si>
  <si>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</si>
  <si>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</si>
  <si>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</si>
  <si>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</si>
  <si>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</si>
  <si>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</si>
  <si>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</si>
  <si>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</si>
  <si>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</si>
  <si>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</si>
  <si>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</si>
  <si>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</si>
  <si>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</si>
  <si>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</si>
  <si>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</si>
  <si>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</si>
  <si>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</si>
  <si>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</si>
  <si>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</si>
  <si>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</si>
  <si>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</si>
  <si>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</si>
  <si>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CME - Квітень '17</t>
  </si>
  <si>
    <t>2 лютого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</si>
</sst>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2" t="s">
        <v>106</v>
      </c>
      <c r="D4" s="153"/>
      <c r="E4" s="153"/>
      <c r="F4" s="15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0" t="s">
        <v>5</v>
      </c>
      <c r="D6" s="151"/>
      <c r="E6" s="147" t="s">
        <v>6</v>
      </c>
      <c r="F6" s="147"/>
      <c r="G6"/>
      <c r="H6"/>
      <c r="I6"/>
    </row>
    <row r="7" spans="2:6" s="6" customFormat="1" ht="15">
      <c r="B7" s="25" t="s">
        <v>89</v>
      </c>
      <c r="C7" s="138">
        <v>0.006</v>
      </c>
      <c r="D7" s="14">
        <v>3.67</v>
      </c>
      <c r="E7" s="138">
        <f aca="true" t="shared" si="0" ref="E7:F9">C7*39.3683</f>
        <v>0.2362098</v>
      </c>
      <c r="F7" s="13">
        <f t="shared" si="0"/>
        <v>144.481661</v>
      </c>
    </row>
    <row r="8" spans="2:6" s="6" customFormat="1" ht="15">
      <c r="B8" s="25" t="s">
        <v>92</v>
      </c>
      <c r="C8" s="138">
        <v>0.006</v>
      </c>
      <c r="D8" s="14">
        <v>3.652</v>
      </c>
      <c r="E8" s="138">
        <f t="shared" si="0"/>
        <v>0.2362098</v>
      </c>
      <c r="F8" s="13">
        <f t="shared" si="0"/>
        <v>143.7730316</v>
      </c>
    </row>
    <row r="9" spans="2:17" s="6" customFormat="1" ht="15">
      <c r="B9" s="25" t="s">
        <v>99</v>
      </c>
      <c r="C9" s="138">
        <v>0.006</v>
      </c>
      <c r="D9" s="14">
        <v>3.81</v>
      </c>
      <c r="E9" s="138">
        <f t="shared" si="0"/>
        <v>0.2362098</v>
      </c>
      <c r="F9" s="13">
        <f t="shared" si="0"/>
        <v>149.993223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7" t="s">
        <v>7</v>
      </c>
      <c r="D11" s="147"/>
      <c r="E11" s="150" t="s">
        <v>6</v>
      </c>
      <c r="F11" s="151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42">
        <v>0.29</v>
      </c>
      <c r="D12" s="13">
        <v>170.5</v>
      </c>
      <c r="E12" s="142">
        <f>C12/$D$86</f>
        <v>0.31199569661108123</v>
      </c>
      <c r="F12" s="78">
        <f>D12/D86</f>
        <v>183.4319526627219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98</v>
      </c>
      <c r="C13" s="142">
        <v>0.29</v>
      </c>
      <c r="D13" s="13">
        <v>171.5</v>
      </c>
      <c r="E13" s="142">
        <f>C13/$D$86</f>
        <v>0.31199569661108123</v>
      </c>
      <c r="F13" s="78">
        <f>D13/D86</f>
        <v>184.50779989241528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96</v>
      </c>
      <c r="C14" s="168">
        <v>0</v>
      </c>
      <c r="D14" s="13">
        <v>175</v>
      </c>
      <c r="E14" s="168">
        <f>C14/$D$86</f>
        <v>0</v>
      </c>
      <c r="F14" s="78">
        <f>D14/D86</f>
        <v>188.27326519634212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7" t="s">
        <v>83</v>
      </c>
      <c r="D16" s="147"/>
      <c r="E16" s="150" t="s">
        <v>6</v>
      </c>
      <c r="F16" s="151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102</v>
      </c>
      <c r="C17" s="142">
        <v>200</v>
      </c>
      <c r="D17" s="101">
        <v>24400</v>
      </c>
      <c r="E17" s="142">
        <f aca="true" t="shared" si="1" ref="E17:F19">C17/$D$87</f>
        <v>1.768972227136034</v>
      </c>
      <c r="F17" s="78">
        <f t="shared" si="1"/>
        <v>215.81461171059613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101</v>
      </c>
      <c r="C18" s="142">
        <v>120</v>
      </c>
      <c r="D18" s="101">
        <v>20810</v>
      </c>
      <c r="E18" s="142">
        <f t="shared" si="1"/>
        <v>1.0613833362816203</v>
      </c>
      <c r="F18" s="78">
        <f t="shared" si="1"/>
        <v>184.06156023350434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42">
        <v>160</v>
      </c>
      <c r="D19" s="101">
        <v>21040</v>
      </c>
      <c r="E19" s="142">
        <f t="shared" si="1"/>
        <v>1.4151777817088271</v>
      </c>
      <c r="F19" s="78">
        <f t="shared" si="1"/>
        <v>186.09587829471076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0" t="s">
        <v>5</v>
      </c>
      <c r="D21" s="151"/>
      <c r="E21" s="147" t="s">
        <v>6</v>
      </c>
      <c r="F21" s="147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43">
        <v>0.006</v>
      </c>
      <c r="D22" s="14">
        <v>4.342</v>
      </c>
      <c r="E22" s="143">
        <f aca="true" t="shared" si="2" ref="E22:F24">C22*36.7437</f>
        <v>0.2204622</v>
      </c>
      <c r="F22" s="13">
        <f t="shared" si="2"/>
        <v>159.54114539999998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92</v>
      </c>
      <c r="C23" s="143">
        <v>0.01</v>
      </c>
      <c r="D23" s="14">
        <v>4.47</v>
      </c>
      <c r="E23" s="143">
        <f t="shared" si="2"/>
        <v>0.36743699999999996</v>
      </c>
      <c r="F23" s="13">
        <f t="shared" si="2"/>
        <v>164.24433899999997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43">
        <v>0.01</v>
      </c>
      <c r="D24" s="105">
        <v>4.62</v>
      </c>
      <c r="E24" s="143">
        <f t="shared" si="2"/>
        <v>0.36743699999999996</v>
      </c>
      <c r="F24" s="13">
        <f t="shared" si="2"/>
        <v>169.75589399999998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47" t="s">
        <v>9</v>
      </c>
      <c r="D26" s="147"/>
      <c r="E26" s="150" t="s">
        <v>10</v>
      </c>
      <c r="F26" s="151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90</v>
      </c>
      <c r="C27" s="142">
        <v>0.59</v>
      </c>
      <c r="D27" s="78">
        <v>170</v>
      </c>
      <c r="E27" s="142">
        <f>C27/$D$86</f>
        <v>0.6347498655190963</v>
      </c>
      <c r="F27" s="78">
        <f>D27/D86</f>
        <v>182.8940290478752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91</v>
      </c>
      <c r="C28" s="142">
        <v>0.59</v>
      </c>
      <c r="D28" s="13">
        <v>171.25</v>
      </c>
      <c r="E28" s="142">
        <f>C28/$D$86</f>
        <v>0.6347498655190963</v>
      </c>
      <c r="F28" s="78">
        <f>D28/D86</f>
        <v>184.23883808499193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103</v>
      </c>
      <c r="C29" s="142">
        <v>0.58</v>
      </c>
      <c r="D29" s="13">
        <v>172</v>
      </c>
      <c r="E29" s="142">
        <f>C29/$D$86</f>
        <v>0.6239913932221625</v>
      </c>
      <c r="F29" s="78">
        <f>D29/D86</f>
        <v>185.04572350726198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47" t="s">
        <v>12</v>
      </c>
      <c r="D31" s="147"/>
      <c r="E31" s="147" t="s">
        <v>10</v>
      </c>
      <c r="F31" s="147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0.06</v>
      </c>
      <c r="D32" s="13">
        <v>412.25</v>
      </c>
      <c r="E32" s="142">
        <f>C32/$D$86</f>
        <v>0.064550833781603</v>
      </c>
      <c r="F32" s="78">
        <f>D32/D86</f>
        <v>443.51802044109735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91</v>
      </c>
      <c r="C33" s="142">
        <v>0.32</v>
      </c>
      <c r="D33" s="13">
        <v>386</v>
      </c>
      <c r="E33" s="142">
        <f>C33/$D$86</f>
        <v>0.3442711135018827</v>
      </c>
      <c r="F33" s="78">
        <f>D33/$D$86</f>
        <v>415.27703066164605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96</v>
      </c>
      <c r="C34" s="142">
        <v>0.45</v>
      </c>
      <c r="D34" s="72">
        <v>389.75</v>
      </c>
      <c r="E34" s="142">
        <f>C34/$D$86</f>
        <v>0.4841312533620226</v>
      </c>
      <c r="F34" s="78">
        <f>D34/$D$86</f>
        <v>419.3114577729962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48" t="s">
        <v>5</v>
      </c>
      <c r="D36" s="149"/>
      <c r="E36" s="148" t="s">
        <v>6</v>
      </c>
      <c r="F36" s="149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43">
        <v>0.042</v>
      </c>
      <c r="D37" s="82">
        <v>2.55</v>
      </c>
      <c r="E37" s="143">
        <f aca="true" t="shared" si="3" ref="E37:F39">C37*58.0164</f>
        <v>2.4366888</v>
      </c>
      <c r="F37" s="78">
        <f t="shared" si="3"/>
        <v>147.94181999999998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43">
        <v>0.01</v>
      </c>
      <c r="D38" s="82">
        <v>2.47</v>
      </c>
      <c r="E38" s="143">
        <f t="shared" si="3"/>
        <v>0.580164</v>
      </c>
      <c r="F38" s="78">
        <f t="shared" si="3"/>
        <v>143.300508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43">
        <v>0.024</v>
      </c>
      <c r="D39" s="82">
        <v>2.454</v>
      </c>
      <c r="E39" s="143">
        <f t="shared" si="3"/>
        <v>1.3923936</v>
      </c>
      <c r="F39" s="78">
        <f t="shared" si="3"/>
        <v>142.3722456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48" t="s">
        <v>5</v>
      </c>
      <c r="D41" s="149"/>
      <c r="E41" s="148" t="s">
        <v>6</v>
      </c>
      <c r="F41" s="149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3">
        <v>0.004</v>
      </c>
      <c r="D42" s="82">
        <v>10.36</v>
      </c>
      <c r="E42" s="143">
        <f aca="true" t="shared" si="4" ref="E42:F44">C42*36.7437</f>
        <v>0.1469748</v>
      </c>
      <c r="F42" s="78">
        <f t="shared" si="4"/>
        <v>380.66473199999996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92</v>
      </c>
      <c r="C43" s="143">
        <v>0.004</v>
      </c>
      <c r="D43" s="82">
        <v>10.46</v>
      </c>
      <c r="E43" s="143">
        <f t="shared" si="4"/>
        <v>0.1469748</v>
      </c>
      <c r="F43" s="78">
        <f t="shared" si="4"/>
        <v>384.339102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99</v>
      </c>
      <c r="C44" s="143">
        <v>0.006</v>
      </c>
      <c r="D44" s="82">
        <v>10.542</v>
      </c>
      <c r="E44" s="143">
        <f t="shared" si="4"/>
        <v>0.2204622</v>
      </c>
      <c r="F44" s="78">
        <f t="shared" si="4"/>
        <v>387.35208539999996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7" t="s">
        <v>82</v>
      </c>
      <c r="D46" s="147"/>
      <c r="E46" s="150" t="s">
        <v>6</v>
      </c>
      <c r="F46" s="151"/>
      <c r="G46" s="24"/>
      <c r="H46" s="24"/>
      <c r="I46" s="24"/>
      <c r="K46" s="24"/>
      <c r="L46" s="24"/>
      <c r="M46" s="24"/>
    </row>
    <row r="47" spans="2:13" s="6" customFormat="1" ht="15">
      <c r="B47" s="25" t="s">
        <v>95</v>
      </c>
      <c r="C47" s="146">
        <v>2000</v>
      </c>
      <c r="D47" s="102">
        <v>50500</v>
      </c>
      <c r="E47" s="138">
        <f aca="true" t="shared" si="5" ref="E47:F49">C47/$D$87</f>
        <v>17.68972227136034</v>
      </c>
      <c r="F47" s="78">
        <f t="shared" si="5"/>
        <v>446.6654873518486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94</v>
      </c>
      <c r="C48" s="169">
        <v>10</v>
      </c>
      <c r="D48" s="102">
        <v>50010</v>
      </c>
      <c r="E48" s="143">
        <f t="shared" si="5"/>
        <v>0.0884486113568017</v>
      </c>
      <c r="F48" s="78">
        <f t="shared" si="5"/>
        <v>442.3315053953653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6">
        <v>60</v>
      </c>
      <c r="D49" s="102">
        <v>48510</v>
      </c>
      <c r="E49" s="138">
        <f t="shared" si="5"/>
        <v>0.5306916681408101</v>
      </c>
      <c r="F49" s="78">
        <f t="shared" si="5"/>
        <v>429.06421369184505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3" customFormat="1" ht="15">
      <c r="B52" s="25" t="s">
        <v>89</v>
      </c>
      <c r="C52" s="138">
        <v>2.2</v>
      </c>
      <c r="D52" s="83">
        <v>333.8</v>
      </c>
      <c r="E52" s="138">
        <f aca="true" t="shared" si="6" ref="E52:F54">C52*1.1023</f>
        <v>2.42506</v>
      </c>
      <c r="F52" s="83">
        <f t="shared" si="6"/>
        <v>367.94774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92</v>
      </c>
      <c r="C53" s="138">
        <v>2</v>
      </c>
      <c r="D53" s="83">
        <v>337.1</v>
      </c>
      <c r="E53" s="138">
        <f t="shared" si="6"/>
        <v>2.2046</v>
      </c>
      <c r="F53" s="83">
        <f t="shared" si="6"/>
        <v>371.58533000000006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99</v>
      </c>
      <c r="C54" s="138">
        <v>1.4</v>
      </c>
      <c r="D54" s="123">
        <v>339.9</v>
      </c>
      <c r="E54" s="138">
        <f t="shared" si="6"/>
        <v>1.54322</v>
      </c>
      <c r="F54" s="83">
        <f t="shared" si="6"/>
        <v>374.67177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48" t="s">
        <v>18</v>
      </c>
      <c r="D56" s="149"/>
      <c r="E56" s="148" t="s">
        <v>19</v>
      </c>
      <c r="F56" s="149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2">
        <v>0.28</v>
      </c>
      <c r="D57" s="78">
        <v>34.53</v>
      </c>
      <c r="E57" s="142">
        <f aca="true" t="shared" si="7" ref="E57:F59">C57/454*1000</f>
        <v>0.6167400881057269</v>
      </c>
      <c r="F57" s="78">
        <f t="shared" si="7"/>
        <v>76.05726872246696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92</v>
      </c>
      <c r="C58" s="142">
        <v>0.28</v>
      </c>
      <c r="D58" s="78">
        <v>34.84</v>
      </c>
      <c r="E58" s="142">
        <f t="shared" si="7"/>
        <v>0.6167400881057269</v>
      </c>
      <c r="F58" s="78">
        <f t="shared" si="7"/>
        <v>76.74008810572688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99</v>
      </c>
      <c r="C59" s="142">
        <v>0.29</v>
      </c>
      <c r="D59" s="78">
        <v>35.13</v>
      </c>
      <c r="E59" s="142">
        <f t="shared" si="7"/>
        <v>0.6387665198237885</v>
      </c>
      <c r="F59" s="78">
        <f t="shared" si="7"/>
        <v>77.37885462555066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48" t="s">
        <v>21</v>
      </c>
      <c r="D61" s="149"/>
      <c r="E61" s="148" t="s">
        <v>6</v>
      </c>
      <c r="F61" s="149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43">
        <v>0.005</v>
      </c>
      <c r="D62" s="82">
        <v>9.535</v>
      </c>
      <c r="E62" s="143">
        <f aca="true" t="shared" si="8" ref="E62:F64">C62*22.026</f>
        <v>0.11013</v>
      </c>
      <c r="F62" s="78">
        <f t="shared" si="8"/>
        <v>210.01791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43">
        <v>0.005</v>
      </c>
      <c r="D63" s="82">
        <v>9.795</v>
      </c>
      <c r="E63" s="143">
        <f t="shared" si="8"/>
        <v>0.11013</v>
      </c>
      <c r="F63" s="78">
        <f t="shared" si="8"/>
        <v>215.74466999999999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43">
        <v>0.015</v>
      </c>
      <c r="D64" s="82">
        <v>10.015</v>
      </c>
      <c r="E64" s="143">
        <f t="shared" si="8"/>
        <v>0.33038999999999996</v>
      </c>
      <c r="F64" s="78">
        <f t="shared" si="8"/>
        <v>220.59039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48" t="s">
        <v>23</v>
      </c>
      <c r="D66" s="149"/>
      <c r="E66" s="148" t="s">
        <v>24</v>
      </c>
      <c r="F66" s="149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97</v>
      </c>
      <c r="C67" s="143">
        <v>0.008</v>
      </c>
      <c r="D67" s="82">
        <v>1.485</v>
      </c>
      <c r="E67" s="143">
        <f aca="true" t="shared" si="9" ref="E67:F69">C67/3.785</f>
        <v>0.0021136063408190224</v>
      </c>
      <c r="F67" s="78">
        <f t="shared" si="9"/>
        <v>0.39233817701453105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89</v>
      </c>
      <c r="C68" s="143">
        <v>0.004</v>
      </c>
      <c r="D68" s="82">
        <v>1.515</v>
      </c>
      <c r="E68" s="143">
        <f t="shared" si="9"/>
        <v>0.0010568031704095112</v>
      </c>
      <c r="F68" s="78">
        <f t="shared" si="9"/>
        <v>0.40026420079260233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43">
        <v>0.006</v>
      </c>
      <c r="D69" s="82">
        <v>1.538</v>
      </c>
      <c r="E69" s="143">
        <f t="shared" si="9"/>
        <v>0.001585204755614267</v>
      </c>
      <c r="F69" s="78">
        <f t="shared" si="9"/>
        <v>0.40634081902245706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48" t="s">
        <v>26</v>
      </c>
      <c r="D71" s="149"/>
      <c r="E71" s="148" t="s">
        <v>27</v>
      </c>
      <c r="F71" s="149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97</v>
      </c>
      <c r="C72" s="170">
        <v>0.0095</v>
      </c>
      <c r="D72" s="86">
        <v>1</v>
      </c>
      <c r="E72" s="170">
        <f>C72/454*100</f>
        <v>0.002092511013215859</v>
      </c>
      <c r="F72" s="84">
        <f>D72/454*1000</f>
        <v>2.2026431718061676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89</v>
      </c>
      <c r="C73" s="170">
        <v>0.02175</v>
      </c>
      <c r="D73" s="86">
        <v>0.982</v>
      </c>
      <c r="E73" s="170">
        <f>C73/454*100</f>
        <v>0.004790748898678414</v>
      </c>
      <c r="F73" s="84">
        <f>D73/454*1000</f>
        <v>2.1629955947136565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105</v>
      </c>
      <c r="C74" s="170">
        <v>0.026</v>
      </c>
      <c r="D74" s="86">
        <v>0.9975</v>
      </c>
      <c r="E74" s="170">
        <f>C74/454*100</f>
        <v>0.005726872246696035</v>
      </c>
      <c r="F74" s="84">
        <f>D74/454*1000</f>
        <v>2.197136563876652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57" t="s">
        <v>26</v>
      </c>
      <c r="D76" s="157"/>
      <c r="E76" s="148" t="s">
        <v>29</v>
      </c>
      <c r="F76" s="149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0.0029</v>
      </c>
      <c r="D77" s="106">
        <v>0.2049</v>
      </c>
      <c r="E77" s="141">
        <f aca="true" t="shared" si="10" ref="E77:F79">C77/454*1000000</f>
        <v>6.387665198237885</v>
      </c>
      <c r="F77" s="78">
        <f t="shared" si="10"/>
        <v>451.3215859030837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1">
        <v>0.0019</v>
      </c>
      <c r="D78" s="106">
        <v>0.2052</v>
      </c>
      <c r="E78" s="141">
        <f t="shared" si="10"/>
        <v>4.185022026431718</v>
      </c>
      <c r="F78" s="78">
        <f t="shared" si="10"/>
        <v>451.98237885462555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93</v>
      </c>
      <c r="C79" s="141">
        <v>0.0014</v>
      </c>
      <c r="D79" s="144" t="s">
        <v>81</v>
      </c>
      <c r="E79" s="141">
        <f t="shared" si="10"/>
        <v>3.0837004405286343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1.0758</v>
      </c>
      <c r="F85" s="136">
        <v>0.0088</v>
      </c>
      <c r="G85" s="136">
        <v>1.2523</v>
      </c>
      <c r="H85" s="136">
        <v>1.0067</v>
      </c>
      <c r="I85" s="136">
        <v>0.7675</v>
      </c>
      <c r="J85" s="136">
        <v>0.7654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0.9295</v>
      </c>
      <c r="E86" s="137" t="s">
        <v>81</v>
      </c>
      <c r="F86" s="137">
        <v>0.0082</v>
      </c>
      <c r="G86" s="137">
        <v>1.1641</v>
      </c>
      <c r="H86" s="137">
        <v>0.9358</v>
      </c>
      <c r="I86" s="137">
        <v>0.7134</v>
      </c>
      <c r="J86" s="137">
        <v>0.7115</v>
      </c>
      <c r="K86" s="137">
        <v>0.1198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113.06</v>
      </c>
      <c r="E87" s="136">
        <v>121.6299</v>
      </c>
      <c r="F87" s="136" t="s">
        <v>81</v>
      </c>
      <c r="G87" s="136">
        <v>141.585</v>
      </c>
      <c r="H87" s="136">
        <v>113.8226</v>
      </c>
      <c r="I87" s="136">
        <v>86.769</v>
      </c>
      <c r="J87" s="136">
        <v>86.5361</v>
      </c>
      <c r="K87" s="136">
        <v>14.5711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0.7985</v>
      </c>
      <c r="E88" s="137">
        <v>0.8591</v>
      </c>
      <c r="F88" s="137">
        <v>0.0071</v>
      </c>
      <c r="G88" s="137" t="s">
        <v>81</v>
      </c>
      <c r="H88" s="137">
        <v>0.8039</v>
      </c>
      <c r="I88" s="137">
        <v>0.6128</v>
      </c>
      <c r="J88" s="137">
        <v>0.6112</v>
      </c>
      <c r="K88" s="137">
        <v>0.1029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0.9933</v>
      </c>
      <c r="E89" s="136">
        <v>1.0686</v>
      </c>
      <c r="F89" s="136">
        <v>0.0088</v>
      </c>
      <c r="G89" s="136">
        <v>1.2439</v>
      </c>
      <c r="H89" s="136" t="s">
        <v>81</v>
      </c>
      <c r="I89" s="136">
        <v>0.7623</v>
      </c>
      <c r="J89" s="136">
        <v>0.7603</v>
      </c>
      <c r="K89" s="136">
        <v>0.128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1.303</v>
      </c>
      <c r="E90" s="137">
        <v>1.4018</v>
      </c>
      <c r="F90" s="137">
        <v>0.0115</v>
      </c>
      <c r="G90" s="137">
        <v>1.6317</v>
      </c>
      <c r="H90" s="137">
        <v>1.3118</v>
      </c>
      <c r="I90" s="137" t="s">
        <v>81</v>
      </c>
      <c r="J90" s="137">
        <v>0.9973</v>
      </c>
      <c r="K90" s="137">
        <v>0.1679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1.3065</v>
      </c>
      <c r="E91" s="136">
        <v>1.4055</v>
      </c>
      <c r="F91" s="136">
        <v>0.0116</v>
      </c>
      <c r="G91" s="136">
        <v>1.6361</v>
      </c>
      <c r="H91" s="136">
        <v>1.3153</v>
      </c>
      <c r="I91" s="136">
        <v>1.0027</v>
      </c>
      <c r="J91" s="136" t="s">
        <v>81</v>
      </c>
      <c r="K91" s="136">
        <v>0.1684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7.7592</v>
      </c>
      <c r="E92" s="137">
        <v>8.3473</v>
      </c>
      <c r="F92" s="137">
        <v>0.0686</v>
      </c>
      <c r="G92" s="137">
        <v>9.7168</v>
      </c>
      <c r="H92" s="137">
        <v>7.8115</v>
      </c>
      <c r="I92" s="137">
        <v>5.9549</v>
      </c>
      <c r="J92" s="137">
        <v>5.9389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56" t="s">
        <v>63</v>
      </c>
      <c r="C114" s="156"/>
      <c r="D114" s="156"/>
      <c r="E114" s="156"/>
      <c r="F114" s="156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5" t="s">
        <v>64</v>
      </c>
      <c r="C115" s="155"/>
      <c r="D115" s="155"/>
      <c r="E115" s="155"/>
      <c r="F115" s="155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5" t="s">
        <v>65</v>
      </c>
      <c r="C116" s="155"/>
      <c r="D116" s="155"/>
      <c r="E116" s="155"/>
      <c r="F116" s="155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5" t="s">
        <v>66</v>
      </c>
      <c r="C117" s="155"/>
      <c r="D117" s="155"/>
      <c r="E117" s="155"/>
      <c r="F117" s="155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5" t="s">
        <v>67</v>
      </c>
      <c r="C118" s="155"/>
      <c r="D118" s="155"/>
      <c r="E118" s="155"/>
      <c r="F118" s="155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5" t="s">
        <v>68</v>
      </c>
      <c r="C119" s="155"/>
      <c r="D119" s="155"/>
      <c r="E119" s="155"/>
      <c r="F119" s="155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5" t="s">
        <v>69</v>
      </c>
      <c r="C120" s="155"/>
      <c r="D120" s="155"/>
      <c r="E120" s="155"/>
      <c r="F120" s="155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4" t="s">
        <v>70</v>
      </c>
      <c r="C121" s="164"/>
      <c r="D121" s="164"/>
      <c r="E121" s="164"/>
      <c r="F121" s="164"/>
    </row>
    <row r="123" spans="2:6" ht="15.75">
      <c r="B123" s="35" t="s">
        <v>71</v>
      </c>
      <c r="C123" s="162"/>
      <c r="D123" s="167"/>
      <c r="E123" s="167"/>
      <c r="F123" s="163"/>
    </row>
    <row r="124" spans="2:6" ht="30.75" customHeight="1">
      <c r="B124" s="35" t="s">
        <v>72</v>
      </c>
      <c r="C124" s="165" t="s">
        <v>73</v>
      </c>
      <c r="D124" s="165"/>
      <c r="E124" s="162" t="s">
        <v>74</v>
      </c>
      <c r="F124" s="163"/>
    </row>
    <row r="125" spans="2:6" ht="30.75" customHeight="1">
      <c r="B125" s="35" t="s">
        <v>75</v>
      </c>
      <c r="C125" s="165" t="s">
        <v>76</v>
      </c>
      <c r="D125" s="165"/>
      <c r="E125" s="162" t="s">
        <v>77</v>
      </c>
      <c r="F125" s="163"/>
    </row>
    <row r="126" spans="2:6" ht="15" customHeight="1">
      <c r="B126" s="166" t="s">
        <v>78</v>
      </c>
      <c r="C126" s="165" t="s">
        <v>79</v>
      </c>
      <c r="D126" s="165"/>
      <c r="E126" s="158" t="s">
        <v>80</v>
      </c>
      <c r="F126" s="159"/>
    </row>
    <row r="127" spans="2:6" ht="15" customHeight="1">
      <c r="B127" s="166"/>
      <c r="C127" s="165"/>
      <c r="D127" s="165"/>
      <c r="E127" s="160"/>
      <c r="F127" s="161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2017-02-03T07:29:53Z</dcterms:modified>
  <cp:category/>
  <cp:version/>
  <cp:contentType/>
  <cp:contentStatus/>
</cp:coreProperties>
</file>