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<sst xmlns="http://schemas.openxmlformats.org/spreadsheetml/2006/main" count="167" uniqueCount="111">
  <si>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</si>
  <si>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</si>
  <si>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</si>
  <si>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</si>
  <si>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</si>
  <si>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</si>
  <si>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</si>
  <si>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</si>
  <si>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</si>
  <si>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</si>
  <si>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</si>
  <si>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</si>
  <si>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</si>
  <si>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</si>
  <si>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</si>
  <si>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</si>
  <si>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</si>
  <si>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</si>
  <si>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</si>
  <si>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</si>
  <si>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</si>
  <si>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</si>
  <si>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</si>
  <si>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</si>
  <si>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</si>
  <si>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</si>
  <si>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</si>
  <si>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</si>
  <si>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</si>
  <si>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</si>
  <si>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</si>
  <si>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</si>
  <si>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</si>
  <si>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</si>
  <si>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</si>
  <si>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</si>
  <si>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</si>
  <si>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</si>
  <si>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</si>
  <si>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</si>
  <si>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</si>
  <si>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</si>
  <si>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</si>
  <si>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</si>
  <si>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</si>
  <si>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</si>
  <si>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</si>
  <si>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</si>
  <si>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</si>
  <si>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</si>
  <si>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</si>
  <si>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</si>
  <si>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</si>
  <si>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</si>
  <si>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</si>
  <si>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</si>
  <si>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</si>
  <si>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</si>
  <si>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</si>
  <si>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</si>
  <si>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</si>
  <si>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</si>
  <si>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</si>
  <si>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</si>
  <si>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</si>
  <si>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</si>
  <si>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</si>
  <si>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</si>
  <si>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</si>
  <si>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</si>
  <si>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</si>
  <si>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</si>
  <si>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</si>
  <si>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</si>
  <si>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</si>
  <si>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</si>
  <si>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</si>
  <si>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</si>
  <si>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</si>
  <si>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</si>
  <si>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</si>
  <si>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</si>
  <si>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</si>
  <si>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</si>
  <si>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</si>
  <si>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</si>
  <si>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'17 (€/МT)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</si>
  <si>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</si>
  <si>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</si>
  <si>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</si>
  <si>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</si>
  <si>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</si>
  <si>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</si>
  <si>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</si>
  <si>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</si>
  <si>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</si>
  <si>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</si>
  <si>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</si>
  <si>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</si>
  <si>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</si>
  <si>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</si>
  <si>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</si>
  <si>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</si>
  <si>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</si>
  <si>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</si>
  <si>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</si>
  <si>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</si>
  <si>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</si>
  <si>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</si>
  <si>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</si>
  <si>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1 вересня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</si>
</sst>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7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66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67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69" fontId="28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>
      <alignment wrapText="1"/>
    </xf>
    <xf numFmtId="169" fontId="28" fillId="0" borderId="0" xfId="0" applyNumberFormat="1" applyFont="1" applyBorder="1" applyAlignment="1" applyProtection="1">
      <alignment wrapText="1"/>
      <protection/>
    </xf>
    <xf numFmtId="169" fontId="28" fillId="0" borderId="0" xfId="42" applyNumberFormat="1" applyAlignment="1" applyProtection="1">
      <alignment wrapText="1"/>
      <protection/>
    </xf>
    <xf numFmtId="169" fontId="28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64" fontId="73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165" fontId="73" fillId="0" borderId="10" xfId="0" applyNumberFormat="1" applyFont="1" applyFill="1" applyBorder="1" applyAlignment="1">
      <alignment horizontal="center" vertical="top" wrapText="1"/>
    </xf>
    <xf numFmtId="164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68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69" fontId="35" fillId="35" borderId="0" xfId="0" applyNumberFormat="1" applyFont="1" applyFill="1" applyAlignment="1">
      <alignment horizontal="center" vertical="center" wrapText="1"/>
    </xf>
    <xf numFmtId="165" fontId="71" fillId="0" borderId="10" xfId="0" applyNumberFormat="1" applyFont="1" applyFill="1" applyBorder="1" applyAlignment="1">
      <alignment horizontal="center" vertical="top" wrapText="1"/>
    </xf>
    <xf numFmtId="166" fontId="73" fillId="0" borderId="10" xfId="0" applyNumberFormat="1" applyFont="1" applyFill="1" applyBorder="1" applyAlignment="1">
      <alignment horizontal="center" vertical="top" wrapText="1"/>
    </xf>
    <xf numFmtId="165" fontId="72" fillId="0" borderId="0" xfId="0" applyNumberFormat="1" applyFont="1" applyFill="1" applyBorder="1" applyAlignment="1">
      <alignment horizontal="center" vertical="top" wrapText="1"/>
    </xf>
    <xf numFmtId="168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166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110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9" t="s">
        <v>5</v>
      </c>
      <c r="D6" s="160"/>
      <c r="E6" s="155" t="s">
        <v>6</v>
      </c>
      <c r="F6" s="155"/>
      <c r="G6"/>
      <c r="H6"/>
      <c r="I6"/>
    </row>
    <row r="7" spans="2:6" s="6" customFormat="1" ht="15">
      <c r="B7" s="25" t="s">
        <v>89</v>
      </c>
      <c r="C7" s="124">
        <v>0.022</v>
      </c>
      <c r="D7" s="14">
        <v>3.396</v>
      </c>
      <c r="E7" s="124">
        <f aca="true" t="shared" si="0" ref="E7:F9">C7*39.3683</f>
        <v>0.8661026</v>
      </c>
      <c r="F7" s="13">
        <f t="shared" si="0"/>
        <v>133.6947468</v>
      </c>
    </row>
    <row r="8" spans="2:6" s="6" customFormat="1" ht="15">
      <c r="B8" s="25" t="s">
        <v>96</v>
      </c>
      <c r="C8" s="124">
        <v>0.024</v>
      </c>
      <c r="D8" s="14">
        <v>3.544</v>
      </c>
      <c r="E8" s="124">
        <f t="shared" si="0"/>
        <v>0.9448392</v>
      </c>
      <c r="F8" s="13">
        <f t="shared" si="0"/>
        <v>139.52125519999998</v>
      </c>
    </row>
    <row r="9" spans="2:17" s="6" customFormat="1" ht="15">
      <c r="B9" s="25" t="s">
        <v>103</v>
      </c>
      <c r="C9" s="124">
        <v>0.026</v>
      </c>
      <c r="D9" s="14">
        <v>3.67</v>
      </c>
      <c r="E9" s="124">
        <f t="shared" si="0"/>
        <v>1.0235758</v>
      </c>
      <c r="F9" s="13">
        <f>D9*39.3683</f>
        <v>144.481661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59" t="s">
        <v>7</v>
      </c>
      <c r="D11" s="160"/>
      <c r="E11" s="159" t="s">
        <v>6</v>
      </c>
      <c r="F11" s="160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87</v>
      </c>
      <c r="C12" s="127">
        <v>0.63</v>
      </c>
      <c r="D12" s="13">
        <v>160</v>
      </c>
      <c r="E12" s="127">
        <f aca="true" t="shared" si="1" ref="E12:F14">C12/$D$86</f>
        <v>0.7491972886193364</v>
      </c>
      <c r="F12" s="73">
        <f t="shared" si="1"/>
        <v>190.2723272684029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97</v>
      </c>
      <c r="C13" s="127">
        <v>0.46</v>
      </c>
      <c r="D13" s="13">
        <v>163</v>
      </c>
      <c r="E13" s="127">
        <f t="shared" si="1"/>
        <v>0.5470329408966583</v>
      </c>
      <c r="F13" s="73">
        <f t="shared" si="1"/>
        <v>193.83993340468547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102</v>
      </c>
      <c r="C14" s="127">
        <v>0.76</v>
      </c>
      <c r="D14" s="13">
        <v>166</v>
      </c>
      <c r="E14" s="127">
        <f t="shared" si="1"/>
        <v>0.9037935545249138</v>
      </c>
      <c r="F14" s="73">
        <f t="shared" si="1"/>
        <v>197.407539540968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55" t="s">
        <v>83</v>
      </c>
      <c r="D16" s="155"/>
      <c r="E16" s="159" t="s">
        <v>6</v>
      </c>
      <c r="F16" s="160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91</v>
      </c>
      <c r="C17" s="127">
        <v>200</v>
      </c>
      <c r="D17" s="91">
        <v>20460</v>
      </c>
      <c r="E17" s="127">
        <f aca="true" t="shared" si="2" ref="E17:F19">C17/$D$87</f>
        <v>1.8269845619804512</v>
      </c>
      <c r="F17" s="73">
        <f t="shared" si="2"/>
        <v>186.90052069060016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98</v>
      </c>
      <c r="C18" s="127">
        <v>270</v>
      </c>
      <c r="D18" s="91">
        <v>20640</v>
      </c>
      <c r="E18" s="127">
        <f t="shared" si="2"/>
        <v>2.466429158673609</v>
      </c>
      <c r="F18" s="73">
        <f t="shared" si="2"/>
        <v>188.54480679638257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107</v>
      </c>
      <c r="C19" s="127">
        <v>270</v>
      </c>
      <c r="D19" s="91">
        <v>20730</v>
      </c>
      <c r="E19" s="127">
        <f t="shared" si="2"/>
        <v>2.466429158673609</v>
      </c>
      <c r="F19" s="73">
        <f t="shared" si="2"/>
        <v>189.36694984927377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59" t="s">
        <v>5</v>
      </c>
      <c r="D21" s="160"/>
      <c r="E21" s="155" t="s">
        <v>6</v>
      </c>
      <c r="F21" s="155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89</v>
      </c>
      <c r="C22" s="128">
        <v>0.102</v>
      </c>
      <c r="D22" s="14">
        <v>4.216</v>
      </c>
      <c r="E22" s="128">
        <f aca="true" t="shared" si="3" ref="E22:F24">C22*36.7437</f>
        <v>3.7478573999999996</v>
      </c>
      <c r="F22" s="13">
        <f t="shared" si="3"/>
        <v>154.9114392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96</v>
      </c>
      <c r="C23" s="128">
        <v>0.042</v>
      </c>
      <c r="D23" s="14">
        <v>4.39</v>
      </c>
      <c r="E23" s="128">
        <f t="shared" si="3"/>
        <v>1.5432354</v>
      </c>
      <c r="F23" s="13">
        <f t="shared" si="3"/>
        <v>161.30484299999998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103</v>
      </c>
      <c r="C24" s="128">
        <v>0.03</v>
      </c>
      <c r="D24" s="95">
        <v>4.612</v>
      </c>
      <c r="E24" s="128">
        <f t="shared" si="3"/>
        <v>1.1023109999999998</v>
      </c>
      <c r="F24" s="13">
        <f t="shared" si="3"/>
        <v>169.4619444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8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55" t="s">
        <v>9</v>
      </c>
      <c r="D26" s="155"/>
      <c r="E26" s="159" t="s">
        <v>10</v>
      </c>
      <c r="F26" s="160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86</v>
      </c>
      <c r="C27" s="125">
        <v>1.12</v>
      </c>
      <c r="D27" s="73">
        <v>154</v>
      </c>
      <c r="E27" s="125">
        <f aca="true" t="shared" si="4" ref="E27:F29">C27/$D$86</f>
        <v>1.3319062908788204</v>
      </c>
      <c r="F27" s="73">
        <f t="shared" si="4"/>
        <v>183.1371149958378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90</v>
      </c>
      <c r="C28" s="125">
        <v>0.77</v>
      </c>
      <c r="D28" s="13">
        <v>160.25</v>
      </c>
      <c r="E28" s="125">
        <f t="shared" si="4"/>
        <v>0.915685574979189</v>
      </c>
      <c r="F28" s="73">
        <f t="shared" si="4"/>
        <v>190.5696277797598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102</v>
      </c>
      <c r="C29" s="125">
        <v>0.45</v>
      </c>
      <c r="D29" s="13">
        <v>166</v>
      </c>
      <c r="E29" s="125">
        <f t="shared" si="4"/>
        <v>0.5351409204423832</v>
      </c>
      <c r="F29" s="73">
        <f t="shared" si="4"/>
        <v>197.407539540968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55" t="s">
        <v>12</v>
      </c>
      <c r="D31" s="155"/>
      <c r="E31" s="155" t="s">
        <v>10</v>
      </c>
      <c r="F31" s="155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87</v>
      </c>
      <c r="C32" s="127">
        <v>0.07</v>
      </c>
      <c r="D32" s="13">
        <v>369.75</v>
      </c>
      <c r="E32" s="127">
        <f aca="true" t="shared" si="5" ref="E32:F34">C32/$D$86</f>
        <v>0.08324414317992627</v>
      </c>
      <c r="F32" s="73">
        <f t="shared" si="5"/>
        <v>439.70745629682483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94</v>
      </c>
      <c r="C33" s="127">
        <v>0.07</v>
      </c>
      <c r="D33" s="13">
        <v>371.75</v>
      </c>
      <c r="E33" s="127">
        <f t="shared" si="5"/>
        <v>0.08324414317992627</v>
      </c>
      <c r="F33" s="73">
        <f t="shared" si="5"/>
        <v>442.0858603876799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106</v>
      </c>
      <c r="C34" s="127">
        <v>0.13</v>
      </c>
      <c r="D34" s="68">
        <v>374</v>
      </c>
      <c r="E34" s="127">
        <f t="shared" si="5"/>
        <v>0.15459626590557737</v>
      </c>
      <c r="F34" s="73">
        <f t="shared" si="5"/>
        <v>444.7615649898918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89</v>
      </c>
      <c r="C37" s="134">
        <v>0</v>
      </c>
      <c r="D37" s="77" t="s">
        <v>81</v>
      </c>
      <c r="E37" s="134">
        <f aca="true" t="shared" si="6" ref="E37:F39">C37*58.0164</f>
        <v>0</v>
      </c>
      <c r="F37" s="73" t="s">
        <v>81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96</v>
      </c>
      <c r="C38" s="124">
        <v>0.006</v>
      </c>
      <c r="D38" s="77">
        <v>2.354</v>
      </c>
      <c r="E38" s="124">
        <f t="shared" si="6"/>
        <v>0.3480984</v>
      </c>
      <c r="F38" s="73">
        <f t="shared" si="6"/>
        <v>136.5706056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104</v>
      </c>
      <c r="C39" s="124">
        <v>0.012</v>
      </c>
      <c r="D39" s="77">
        <v>2.43</v>
      </c>
      <c r="E39" s="124">
        <f t="shared" si="6"/>
        <v>0.6961968</v>
      </c>
      <c r="F39" s="73">
        <f t="shared" si="6"/>
        <v>140.979852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4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89</v>
      </c>
      <c r="C42" s="128">
        <v>0.056</v>
      </c>
      <c r="D42" s="77">
        <v>9.42</v>
      </c>
      <c r="E42" s="128">
        <f aca="true" t="shared" si="7" ref="E42:F44">C42*36.7437</f>
        <v>2.0576472</v>
      </c>
      <c r="F42" s="73">
        <f t="shared" si="7"/>
        <v>346.12565399999994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105</v>
      </c>
      <c r="C43" s="128">
        <v>0.042</v>
      </c>
      <c r="D43" s="77">
        <v>9.486</v>
      </c>
      <c r="E43" s="128">
        <f t="shared" si="7"/>
        <v>1.5432354</v>
      </c>
      <c r="F43" s="73">
        <f t="shared" si="7"/>
        <v>348.5507382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109</v>
      </c>
      <c r="C44" s="128">
        <v>0.044</v>
      </c>
      <c r="D44" s="77">
        <v>9.596</v>
      </c>
      <c r="E44" s="128">
        <f t="shared" si="7"/>
        <v>1.6167227999999998</v>
      </c>
      <c r="F44" s="73">
        <f t="shared" si="7"/>
        <v>352.59254519999996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5" t="s">
        <v>82</v>
      </c>
      <c r="D46" s="155"/>
      <c r="E46" s="159" t="s">
        <v>6</v>
      </c>
      <c r="F46" s="160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33">
        <v>0</v>
      </c>
      <c r="D47" s="92" t="s">
        <v>81</v>
      </c>
      <c r="E47" s="134">
        <f>C47/$D$87</f>
        <v>0</v>
      </c>
      <c r="F47" s="73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99</v>
      </c>
      <c r="C48" s="133">
        <v>0</v>
      </c>
      <c r="D48" s="92">
        <v>48070</v>
      </c>
      <c r="E48" s="134">
        <f>C48/$D$87</f>
        <v>0</v>
      </c>
      <c r="F48" s="73">
        <f>D48/$D$87</f>
        <v>439.11573947200145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108</v>
      </c>
      <c r="C49" s="144">
        <v>500</v>
      </c>
      <c r="D49" s="92">
        <v>45650</v>
      </c>
      <c r="E49" s="128">
        <f>C49/$D$87</f>
        <v>4.567461404951128</v>
      </c>
      <c r="F49" s="73">
        <f>D49/$D$87</f>
        <v>417.009226272038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89</v>
      </c>
      <c r="C52" s="124">
        <v>1.1</v>
      </c>
      <c r="D52" s="78">
        <v>293.1</v>
      </c>
      <c r="E52" s="124">
        <f aca="true" t="shared" si="8" ref="E52:F54">C52*1.1023</f>
        <v>1.21253</v>
      </c>
      <c r="F52" s="78">
        <f t="shared" si="8"/>
        <v>323.08413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101</v>
      </c>
      <c r="C53" s="124">
        <v>1</v>
      </c>
      <c r="D53" s="78">
        <v>295.5</v>
      </c>
      <c r="E53" s="124">
        <f t="shared" si="8"/>
        <v>1.1023</v>
      </c>
      <c r="F53" s="78">
        <f t="shared" si="8"/>
        <v>325.72965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96</v>
      </c>
      <c r="C54" s="124">
        <v>0.7</v>
      </c>
      <c r="D54" s="110">
        <v>298.6</v>
      </c>
      <c r="E54" s="124">
        <f t="shared" si="8"/>
        <v>0.77161</v>
      </c>
      <c r="F54" s="78">
        <f t="shared" si="8"/>
        <v>329.14678000000004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5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89</v>
      </c>
      <c r="C57" s="127">
        <v>0.6</v>
      </c>
      <c r="D57" s="73">
        <v>35.33</v>
      </c>
      <c r="E57" s="127">
        <f aca="true" t="shared" si="9" ref="E57:F59">C57/454*1000</f>
        <v>1.3215859030837005</v>
      </c>
      <c r="F57" s="73">
        <f t="shared" si="9"/>
        <v>77.81938325991189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101</v>
      </c>
      <c r="C58" s="127">
        <v>0.61</v>
      </c>
      <c r="D58" s="73">
        <v>35.42</v>
      </c>
      <c r="E58" s="127">
        <f t="shared" si="9"/>
        <v>1.3436123348017621</v>
      </c>
      <c r="F58" s="73">
        <f t="shared" si="9"/>
        <v>78.01762114537446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96</v>
      </c>
      <c r="C59" s="127">
        <v>0.61</v>
      </c>
      <c r="D59" s="73">
        <v>35.74</v>
      </c>
      <c r="E59" s="127">
        <f t="shared" si="9"/>
        <v>1.3436123348017621</v>
      </c>
      <c r="F59" s="73">
        <f t="shared" si="9"/>
        <v>78.72246696035242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89</v>
      </c>
      <c r="C62" s="128">
        <v>0.115</v>
      </c>
      <c r="D62" s="77" t="s">
        <v>81</v>
      </c>
      <c r="E62" s="128">
        <f aca="true" t="shared" si="10" ref="E62:F64">C62*22.026</f>
        <v>2.5329900000000003</v>
      </c>
      <c r="F62" s="73" t="s">
        <v>81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8">
        <v>0.12</v>
      </c>
      <c r="D63" s="77">
        <v>12.94</v>
      </c>
      <c r="E63" s="128">
        <f t="shared" si="10"/>
        <v>2.6431199999999997</v>
      </c>
      <c r="F63" s="73">
        <f t="shared" si="10"/>
        <v>285.01644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96</v>
      </c>
      <c r="C64" s="128">
        <v>0.1</v>
      </c>
      <c r="D64" s="77">
        <v>13.16</v>
      </c>
      <c r="E64" s="128">
        <f t="shared" si="10"/>
        <v>2.2026</v>
      </c>
      <c r="F64" s="73">
        <f t="shared" si="10"/>
        <v>289.86216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89</v>
      </c>
      <c r="C67" s="128">
        <v>0.009</v>
      </c>
      <c r="D67" s="77">
        <v>1.558</v>
      </c>
      <c r="E67" s="128">
        <f aca="true" t="shared" si="11" ref="E67:F69">C67/3.785</f>
        <v>0.0023778071334214</v>
      </c>
      <c r="F67" s="73">
        <f t="shared" si="11"/>
        <v>0.41162483487450463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101</v>
      </c>
      <c r="C68" s="128">
        <v>0.006</v>
      </c>
      <c r="D68" s="77">
        <v>1.491</v>
      </c>
      <c r="E68" s="128">
        <f t="shared" si="11"/>
        <v>0.001585204755614267</v>
      </c>
      <c r="F68" s="73">
        <f t="shared" si="11"/>
        <v>0.3939233817701453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8">
        <v>0.012</v>
      </c>
      <c r="D69" s="77">
        <v>1.45</v>
      </c>
      <c r="E69" s="128">
        <f t="shared" si="11"/>
        <v>0.003170409511228534</v>
      </c>
      <c r="F69" s="73">
        <f t="shared" si="11"/>
        <v>0.3830911492734478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89</v>
      </c>
      <c r="C72" s="166">
        <v>0.00475</v>
      </c>
      <c r="D72" s="80">
        <v>0.87025</v>
      </c>
      <c r="E72" s="166">
        <f>C72/454*100</f>
        <v>0.0010462555066079295</v>
      </c>
      <c r="F72" s="79" t="s">
        <v>81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101</v>
      </c>
      <c r="C73" s="166">
        <v>0.008</v>
      </c>
      <c r="D73" s="80">
        <v>0.87</v>
      </c>
      <c r="E73" s="166">
        <f>C73/454*100</f>
        <v>0.0017621145374449338</v>
      </c>
      <c r="F73" s="79">
        <f>D73/454*1000</f>
        <v>1.9162995594713657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95</v>
      </c>
      <c r="C74" s="166">
        <v>0.00575</v>
      </c>
      <c r="D74" s="80">
        <v>0.879</v>
      </c>
      <c r="E74" s="166">
        <f>C74/454*100</f>
        <v>0.0012665198237885463</v>
      </c>
      <c r="F74" s="79">
        <f>D74/454*1000</f>
        <v>1.9361233480176212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2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65" t="s">
        <v>26</v>
      </c>
      <c r="D76" s="165"/>
      <c r="E76" s="157" t="s">
        <v>29</v>
      </c>
      <c r="F76" s="158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88</v>
      </c>
      <c r="C77" s="141">
        <v>0.0065</v>
      </c>
      <c r="D77" s="129">
        <v>0.1377</v>
      </c>
      <c r="E77" s="141">
        <f aca="true" t="shared" si="12" ref="E77:F79">C77/454*1000000</f>
        <v>14.317180616740087</v>
      </c>
      <c r="F77" s="73">
        <f t="shared" si="12"/>
        <v>303.3039647577092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93</v>
      </c>
      <c r="C78" s="141">
        <v>0.0062</v>
      </c>
      <c r="D78" s="96">
        <v>0.1446</v>
      </c>
      <c r="E78" s="141">
        <f t="shared" si="12"/>
        <v>13.656387665198238</v>
      </c>
      <c r="F78" s="73">
        <f t="shared" si="12"/>
        <v>318.5022026431718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100</v>
      </c>
      <c r="C79" s="141">
        <v>0.0058</v>
      </c>
      <c r="D79" s="129" t="s">
        <v>81</v>
      </c>
      <c r="E79" s="141">
        <f t="shared" si="12"/>
        <v>12.77533039647577</v>
      </c>
      <c r="F79" s="73" t="s">
        <v>81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3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0" t="s">
        <v>81</v>
      </c>
      <c r="E85" s="122">
        <v>1.1892</v>
      </c>
      <c r="F85" s="122">
        <v>0.0091</v>
      </c>
      <c r="G85" s="122">
        <v>1.2957</v>
      </c>
      <c r="H85" s="122">
        <v>1.0426</v>
      </c>
      <c r="I85" s="122">
        <v>0.8065</v>
      </c>
      <c r="J85" s="122">
        <v>0.7957</v>
      </c>
      <c r="K85" s="122">
        <v>0.1278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0.8409</v>
      </c>
      <c r="E86" s="123" t="s">
        <v>81</v>
      </c>
      <c r="F86" s="123">
        <v>0.0077</v>
      </c>
      <c r="G86" s="123">
        <v>1.0896</v>
      </c>
      <c r="H86" s="123">
        <v>0.8768</v>
      </c>
      <c r="I86" s="123">
        <v>0.6781</v>
      </c>
      <c r="J86" s="123">
        <v>0.6691</v>
      </c>
      <c r="K86" s="123">
        <v>0.1075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109.47</v>
      </c>
      <c r="E87" s="122">
        <v>130.1817</v>
      </c>
      <c r="F87" s="122" t="s">
        <v>81</v>
      </c>
      <c r="G87" s="122">
        <v>141.8403</v>
      </c>
      <c r="H87" s="122">
        <v>114.1383</v>
      </c>
      <c r="I87" s="122">
        <v>88.2823</v>
      </c>
      <c r="J87" s="122">
        <v>87.1053</v>
      </c>
      <c r="K87" s="122">
        <v>13.9892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0.7718</v>
      </c>
      <c r="E88" s="123">
        <v>0.9178</v>
      </c>
      <c r="F88" s="123">
        <v>0.0071</v>
      </c>
      <c r="G88" s="123" t="s">
        <v>81</v>
      </c>
      <c r="H88" s="123">
        <v>0.8047</v>
      </c>
      <c r="I88" s="123">
        <v>0.6224</v>
      </c>
      <c r="J88" s="123">
        <v>0.6141</v>
      </c>
      <c r="K88" s="123">
        <v>0.0986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0.9591</v>
      </c>
      <c r="E89" s="122">
        <v>1.1406</v>
      </c>
      <c r="F89" s="122">
        <v>0.0088</v>
      </c>
      <c r="G89" s="122">
        <v>1.2427</v>
      </c>
      <c r="H89" s="122" t="s">
        <v>81</v>
      </c>
      <c r="I89" s="122">
        <v>0.7735</v>
      </c>
      <c r="J89" s="122">
        <v>0.7632</v>
      </c>
      <c r="K89" s="122">
        <v>0.1226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1.24</v>
      </c>
      <c r="E90" s="123">
        <v>1.4746</v>
      </c>
      <c r="F90" s="123">
        <v>0.0113</v>
      </c>
      <c r="G90" s="123">
        <v>1.6067</v>
      </c>
      <c r="H90" s="123">
        <v>1.2929</v>
      </c>
      <c r="I90" s="123" t="s">
        <v>81</v>
      </c>
      <c r="J90" s="123">
        <v>0.9867</v>
      </c>
      <c r="K90" s="123">
        <v>0.1585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1.2568</v>
      </c>
      <c r="E91" s="122">
        <v>1.4945</v>
      </c>
      <c r="F91" s="122">
        <v>0.0115</v>
      </c>
      <c r="G91" s="122">
        <v>1.6284</v>
      </c>
      <c r="H91" s="122">
        <v>1.3103</v>
      </c>
      <c r="I91" s="122">
        <v>1.0135</v>
      </c>
      <c r="J91" s="122" t="s">
        <v>81</v>
      </c>
      <c r="K91" s="122">
        <v>0.1606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7.8253</v>
      </c>
      <c r="E92" s="123">
        <v>9.3058</v>
      </c>
      <c r="F92" s="123">
        <v>0.0715</v>
      </c>
      <c r="G92" s="123">
        <v>10.1392</v>
      </c>
      <c r="H92" s="123">
        <v>8.159</v>
      </c>
      <c r="I92" s="123">
        <v>6.3107</v>
      </c>
      <c r="J92" s="123">
        <v>6.2266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5"/>
      <c r="H93" s="135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6"/>
      <c r="H94" s="136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7"/>
      <c r="H95" s="137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8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8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7"/>
      <c r="H98" s="137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7"/>
      <c r="H99" s="137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7"/>
      <c r="H100" s="137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9"/>
      <c r="H101" s="139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9"/>
      <c r="H102" s="139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5"/>
      <c r="H103" s="135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5"/>
      <c r="H104" s="135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5"/>
      <c r="H105" s="135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5"/>
      <c r="H106" s="135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5"/>
      <c r="H107" s="135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5"/>
      <c r="H108" s="135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5"/>
      <c r="H109" s="135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5"/>
      <c r="H110" s="135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5"/>
      <c r="H111" s="135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5"/>
      <c r="H112" s="135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5"/>
      <c r="H113" s="135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64" t="s">
        <v>63</v>
      </c>
      <c r="C114" s="164"/>
      <c r="D114" s="164"/>
      <c r="E114" s="164"/>
      <c r="F114" s="164"/>
      <c r="G114" s="135"/>
      <c r="H114" s="135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45" t="s">
        <v>64</v>
      </c>
      <c r="C115" s="145"/>
      <c r="D115" s="145"/>
      <c r="E115" s="145"/>
      <c r="F115" s="145"/>
      <c r="G115" s="135"/>
      <c r="H115" s="135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45" t="s">
        <v>65</v>
      </c>
      <c r="C116" s="145"/>
      <c r="D116" s="145"/>
      <c r="E116" s="145"/>
      <c r="F116" s="145"/>
      <c r="G116" s="135"/>
      <c r="H116" s="135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45" t="s">
        <v>66</v>
      </c>
      <c r="C117" s="145"/>
      <c r="D117" s="145"/>
      <c r="E117" s="145"/>
      <c r="F117" s="145"/>
      <c r="G117" s="135"/>
      <c r="H117" s="135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5" t="s">
        <v>67</v>
      </c>
      <c r="C118" s="145"/>
      <c r="D118" s="145"/>
      <c r="E118" s="145"/>
      <c r="F118" s="145"/>
      <c r="G118" s="135"/>
      <c r="H118" s="135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5" t="s">
        <v>68</v>
      </c>
      <c r="C119" s="145"/>
      <c r="D119" s="145"/>
      <c r="E119" s="145"/>
      <c r="F119" s="145"/>
      <c r="G119" s="135"/>
      <c r="H119" s="135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5" t="s">
        <v>69</v>
      </c>
      <c r="C120" s="145"/>
      <c r="D120" s="145"/>
      <c r="E120" s="145"/>
      <c r="F120" s="145"/>
      <c r="G120" s="135"/>
      <c r="H120" s="135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6" t="s">
        <v>70</v>
      </c>
      <c r="C121" s="156"/>
      <c r="D121" s="156"/>
      <c r="E121" s="156"/>
      <c r="F121" s="156"/>
      <c r="G121" s="135"/>
      <c r="H121" s="135"/>
    </row>
    <row r="122" spans="7:8" ht="15">
      <c r="G122" s="135"/>
      <c r="H122" s="135"/>
    </row>
    <row r="123" spans="2:8" ht="15.75">
      <c r="B123" s="34" t="s">
        <v>71</v>
      </c>
      <c r="C123" s="152"/>
      <c r="D123" s="154"/>
      <c r="E123" s="154"/>
      <c r="F123" s="153"/>
      <c r="G123" s="135"/>
      <c r="H123" s="135"/>
    </row>
    <row r="124" spans="2:8" ht="30.75" customHeight="1">
      <c r="B124" s="34" t="s">
        <v>72</v>
      </c>
      <c r="C124" s="152" t="s">
        <v>73</v>
      </c>
      <c r="D124" s="153"/>
      <c r="E124" s="152" t="s">
        <v>74</v>
      </c>
      <c r="F124" s="153"/>
      <c r="G124" s="135"/>
      <c r="H124" s="135"/>
    </row>
    <row r="125" spans="2:8" ht="30.75" customHeight="1">
      <c r="B125" s="34" t="s">
        <v>75</v>
      </c>
      <c r="C125" s="152" t="s">
        <v>76</v>
      </c>
      <c r="D125" s="153"/>
      <c r="E125" s="152" t="s">
        <v>77</v>
      </c>
      <c r="F125" s="153"/>
      <c r="G125" s="135"/>
      <c r="H125" s="135"/>
    </row>
    <row r="126" spans="2:8" ht="15" customHeight="1">
      <c r="B126" s="146" t="s">
        <v>78</v>
      </c>
      <c r="C126" s="148" t="s">
        <v>79</v>
      </c>
      <c r="D126" s="149"/>
      <c r="E126" s="148" t="s">
        <v>80</v>
      </c>
      <c r="F126" s="149"/>
      <c r="G126" s="135"/>
      <c r="H126" s="135"/>
    </row>
    <row r="127" spans="2:8" ht="15" customHeight="1">
      <c r="B127" s="147"/>
      <c r="C127" s="150"/>
      <c r="D127" s="151"/>
      <c r="E127" s="150"/>
      <c r="F127" s="151"/>
      <c r="G127" s="135"/>
      <c r="H127" s="135"/>
    </row>
  </sheetData>
  <sheetProtection/>
  <mergeCells count="47">
    <mergeCell ref="C66:D66"/>
    <mergeCell ref="E71:F71"/>
    <mergeCell ref="E21:F21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C31:D31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76:D76"/>
    <mergeCell ref="E66:F6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2017-09-04T06:39:55Z</dcterms:modified>
  <cp:category/>
  <cp:version/>
  <cp:contentType/>
  <cp:contentStatus/>
</cp:coreProperties>
</file>