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<sst xmlns="http://schemas.openxmlformats.org/spreadsheetml/2006/main" count="144" uniqueCount="107">
  <si>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</si>
  <si>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</si>
  <si>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</si>
  <si>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</si>
  <si>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</si>
  <si>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</si>
  <si>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</si>
  <si>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</si>
  <si>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</si>
  <si>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</si>
  <si>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</si>
  <si>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</si>
  <si>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</si>
  <si>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</si>
  <si>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</si>
  <si>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</si>
  <si>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</si>
  <si>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</si>
  <si>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</si>
  <si>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</si>
  <si>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</si>
  <si>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</si>
  <si>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</si>
  <si>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</si>
  <si>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</si>
  <si>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</si>
  <si>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</si>
  <si>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</si>
  <si>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</si>
  <si>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</si>
  <si>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</si>
  <si>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</si>
  <si>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</si>
  <si>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</si>
  <si>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</si>
  <si>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</si>
  <si>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</si>
  <si>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</si>
  <si>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</si>
  <si>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</si>
  <si>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</si>
  <si>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</si>
  <si>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</si>
  <si>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</si>
  <si>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</si>
  <si>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</si>
  <si>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</si>
  <si>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</si>
  <si>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</si>
  <si>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</si>
  <si>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</si>
  <si>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</si>
  <si>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</si>
  <si>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</si>
  <si>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</si>
  <si>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</si>
  <si>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</si>
  <si>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</si>
  <si>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</si>
  <si>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</si>
  <si>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</si>
  <si>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</si>
  <si>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</si>
  <si>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</si>
  <si>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</si>
  <si>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</si>
  <si>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</si>
  <si>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</si>
  <si>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</si>
  <si>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</si>
  <si>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</si>
  <si>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</si>
  <si>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</si>
  <si>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</si>
  <si>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</si>
  <si>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</si>
  <si>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</si>
  <si>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</si>
  <si>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</si>
  <si>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</si>
  <si>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</si>
  <si>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Листопад'15 (€/МT)</t>
  </si>
  <si>
    <t>Euronext - Вересень'15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</si>
  <si>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</si>
  <si>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</si>
  <si>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</si>
  <si>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</si>
  <si>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</si>
  <si>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</si>
  <si>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</si>
  <si>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</si>
  <si>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</si>
  <si>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</si>
  <si>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</si>
  <si>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</si>
  <si>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</si>
  <si>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CBOT - Вересень '15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</si>
  <si>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</si>
  <si>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</si>
  <si>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</si>
  <si>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</si>
  <si>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</si>
  <si>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Euronext - Березень '16 (€/МT)</t>
  </si>
  <si>
    <t>CBOT - Січень '16</t>
  </si>
  <si>
    <t>Euronext - Травень '16 (€/МT)</t>
  </si>
  <si>
    <t>CBOT - Грудень '15</t>
  </si>
  <si>
    <t>01 Вересня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</si>
</sst>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12"/>
      <color rgb="FF008A3E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5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5" fillId="0" borderId="17" xfId="52" applyBorder="1" applyAlignment="1" applyProtection="1">
      <alignment horizontal="right" vertical="center" wrapText="1"/>
      <protection/>
    </xf>
    <xf numFmtId="0" fontId="65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5" fillId="0" borderId="0" xfId="52" applyBorder="1" applyAlignment="1" applyProtection="1">
      <alignment wrapText="1"/>
      <protection/>
    </xf>
    <xf numFmtId="0" fontId="65" fillId="0" borderId="0" xfId="5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5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3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5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2" fontId="75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Border="1" applyAlignment="1">
      <alignment horizontal="right"/>
    </xf>
    <xf numFmtId="172" fontId="78" fillId="0" borderId="10" xfId="0" applyNumberFormat="1" applyFont="1" applyFill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3" fontId="78" fillId="0" borderId="10" xfId="0" applyNumberFormat="1" applyFont="1" applyFill="1" applyBorder="1" applyAlignment="1">
      <alignment horizontal="center" vertical="top" wrapText="1"/>
    </xf>
    <xf numFmtId="174" fontId="78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29" t="s">
        <v>106</v>
      </c>
      <c r="D4" s="130"/>
      <c r="E4" s="130"/>
      <c r="F4" s="131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2" t="s">
        <v>5</v>
      </c>
      <c r="D6" s="133"/>
      <c r="E6" s="134" t="s">
        <v>6</v>
      </c>
      <c r="F6" s="134"/>
      <c r="G6" s="27"/>
      <c r="I6"/>
    </row>
    <row r="7" spans="2:8" s="6" customFormat="1" ht="15">
      <c r="B7" s="28" t="s">
        <v>84</v>
      </c>
      <c r="C7" s="124">
        <v>0.076</v>
      </c>
      <c r="D7" s="14">
        <v>3.56</v>
      </c>
      <c r="E7" s="124">
        <f aca="true" t="shared" si="0" ref="E7:F9">C7*39.3683</f>
        <v>2.9919908</v>
      </c>
      <c r="F7" s="13">
        <f t="shared" si="0"/>
        <v>140.151148</v>
      </c>
      <c r="G7" s="29"/>
      <c r="H7" s="29"/>
    </row>
    <row r="8" spans="2:8" s="6" customFormat="1" ht="15">
      <c r="B8" s="28" t="s">
        <v>90</v>
      </c>
      <c r="C8" s="124">
        <v>0.062</v>
      </c>
      <c r="D8" s="120">
        <v>3.69</v>
      </c>
      <c r="E8" s="124">
        <f t="shared" si="0"/>
        <v>2.4408345999999996</v>
      </c>
      <c r="F8" s="13">
        <f t="shared" si="0"/>
        <v>145.269027</v>
      </c>
      <c r="G8" s="27"/>
      <c r="H8" s="27"/>
    </row>
    <row r="9" spans="2:17" s="6" customFormat="1" ht="15">
      <c r="B9" s="28" t="s">
        <v>98</v>
      </c>
      <c r="C9" s="124">
        <v>0.06</v>
      </c>
      <c r="D9" s="14">
        <v>3.802</v>
      </c>
      <c r="E9" s="124">
        <f t="shared" si="0"/>
        <v>2.3620979999999996</v>
      </c>
      <c r="F9" s="13">
        <f t="shared" si="0"/>
        <v>149.6782766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81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4" t="s">
        <v>7</v>
      </c>
      <c r="D11" s="134"/>
      <c r="E11" s="132" t="s">
        <v>6</v>
      </c>
      <c r="F11" s="133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91</v>
      </c>
      <c r="C12" s="70">
        <v>2.25</v>
      </c>
      <c r="D12" s="77">
        <v>166.25</v>
      </c>
      <c r="E12" s="70">
        <f>C12/D76</f>
        <v>2.537498590278561</v>
      </c>
      <c r="F12" s="105">
        <f>D12/D76</f>
        <v>187.49295139280477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94</v>
      </c>
      <c r="C13" s="70">
        <v>1.5</v>
      </c>
      <c r="D13" s="77">
        <v>171.75</v>
      </c>
      <c r="E13" s="70">
        <f>C13/D76</f>
        <v>1.6916657268523738</v>
      </c>
      <c r="F13" s="105">
        <f>D13/D76</f>
        <v>193.6957257245968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102</v>
      </c>
      <c r="C14" s="70">
        <v>0.75</v>
      </c>
      <c r="D14" s="77">
        <v>173.75</v>
      </c>
      <c r="E14" s="70">
        <f>C14/D76</f>
        <v>0.8458328634261869</v>
      </c>
      <c r="F14" s="105">
        <f>D14/D76</f>
        <v>195.95128002706664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2" t="s">
        <v>5</v>
      </c>
      <c r="D16" s="133"/>
      <c r="E16" s="134" t="s">
        <v>6</v>
      </c>
      <c r="F16" s="134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84</v>
      </c>
      <c r="C17" s="126">
        <v>0.014</v>
      </c>
      <c r="D17" s="14">
        <v>4.84</v>
      </c>
      <c r="E17" s="126">
        <f aca="true" t="shared" si="1" ref="E17:F19">C17*36.7437</f>
        <v>0.5144118</v>
      </c>
      <c r="F17" s="13">
        <f t="shared" si="1"/>
        <v>177.83950799999997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90</v>
      </c>
      <c r="C18" s="126">
        <v>0.012</v>
      </c>
      <c r="D18" s="14">
        <v>4.862</v>
      </c>
      <c r="E18" s="126">
        <f t="shared" si="1"/>
        <v>0.4409244</v>
      </c>
      <c r="F18" s="13">
        <f t="shared" si="1"/>
        <v>178.6478694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98</v>
      </c>
      <c r="C19" s="126">
        <v>0.06</v>
      </c>
      <c r="D19" s="14">
        <v>4.91</v>
      </c>
      <c r="E19" s="126">
        <f t="shared" si="1"/>
        <v>2.2046219999999996</v>
      </c>
      <c r="F19" s="13">
        <f t="shared" si="1"/>
        <v>180.411567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4" t="s">
        <v>9</v>
      </c>
      <c r="D21" s="134"/>
      <c r="E21" s="132" t="s">
        <v>10</v>
      </c>
      <c r="F21" s="133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82</v>
      </c>
      <c r="C22" s="70">
        <v>3</v>
      </c>
      <c r="D22" s="105">
        <v>157.25</v>
      </c>
      <c r="E22" s="70">
        <f>C22/D76</f>
        <v>3.3833314537047476</v>
      </c>
      <c r="F22" s="105">
        <f>D22/D76</f>
        <v>177.34295703169053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83</v>
      </c>
      <c r="C23" s="70">
        <v>1.25</v>
      </c>
      <c r="D23" s="77">
        <v>171.75</v>
      </c>
      <c r="E23" s="70">
        <f>C23/D76</f>
        <v>1.409721439043645</v>
      </c>
      <c r="F23" s="105">
        <f>D23/D76</f>
        <v>193.6957257245968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92</v>
      </c>
      <c r="C24" s="70">
        <v>0.25</v>
      </c>
      <c r="D24" s="13">
        <v>177.5</v>
      </c>
      <c r="E24" s="70">
        <f>C24/D76</f>
        <v>0.281944287808729</v>
      </c>
      <c r="F24" s="105">
        <f>D24/D76</f>
        <v>200.18044434419758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4" t="s">
        <v>12</v>
      </c>
      <c r="D26" s="134"/>
      <c r="E26" s="134" t="s">
        <v>10</v>
      </c>
      <c r="F26" s="134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70">
        <v>5.5</v>
      </c>
      <c r="D27" s="77">
        <v>361.5</v>
      </c>
      <c r="E27" s="70">
        <f>C27/D76</f>
        <v>6.202774331792037</v>
      </c>
      <c r="F27" s="105">
        <f>D27/D76</f>
        <v>407.69144017142213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87</v>
      </c>
      <c r="C28" s="70">
        <v>5.75</v>
      </c>
      <c r="D28" s="77">
        <v>362</v>
      </c>
      <c r="E28" s="70">
        <f>C28/$D$76</f>
        <v>6.484718619600766</v>
      </c>
      <c r="F28" s="105">
        <f>D28/$D$76</f>
        <v>408.2553287470396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104</v>
      </c>
      <c r="C29" s="70">
        <v>6</v>
      </c>
      <c r="D29" s="101">
        <v>361.5</v>
      </c>
      <c r="E29" s="70">
        <f>C29/$D$76</f>
        <v>6.766662907409495</v>
      </c>
      <c r="F29" s="105">
        <f>D29/$D$76</f>
        <v>407.69144017142213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27" t="s">
        <v>5</v>
      </c>
      <c r="D31" s="128"/>
      <c r="E31" s="127" t="s">
        <v>6</v>
      </c>
      <c r="F31" s="128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84</v>
      </c>
      <c r="C32" s="124">
        <v>0.114</v>
      </c>
      <c r="D32" s="110">
        <v>2.24</v>
      </c>
      <c r="E32" s="124">
        <f aca="true" t="shared" si="2" ref="E32:F34">C32*58.0164</f>
        <v>6.6138696</v>
      </c>
      <c r="F32" s="105">
        <f t="shared" si="2"/>
        <v>129.956736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90</v>
      </c>
      <c r="C33" s="124">
        <v>0.062</v>
      </c>
      <c r="D33" s="110">
        <v>2.24</v>
      </c>
      <c r="E33" s="124">
        <f t="shared" si="2"/>
        <v>3.5970168</v>
      </c>
      <c r="F33" s="105">
        <f t="shared" si="2"/>
        <v>129.956736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98</v>
      </c>
      <c r="C34" s="124">
        <v>0.046</v>
      </c>
      <c r="D34" s="110">
        <v>2.25</v>
      </c>
      <c r="E34" s="124">
        <f t="shared" si="2"/>
        <v>2.6687543999999996</v>
      </c>
      <c r="F34" s="105">
        <f t="shared" si="2"/>
        <v>130.5369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27" t="s">
        <v>5</v>
      </c>
      <c r="D36" s="128"/>
      <c r="E36" s="127" t="s">
        <v>6</v>
      </c>
      <c r="F36" s="128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84</v>
      </c>
      <c r="C37" s="124">
        <v>0.126</v>
      </c>
      <c r="D37" s="110">
        <v>8.846</v>
      </c>
      <c r="E37" s="124">
        <f aca="true" t="shared" si="3" ref="E37:F39">C37*36.7437</f>
        <v>4.629706199999999</v>
      </c>
      <c r="F37" s="105">
        <f t="shared" si="3"/>
        <v>325.03477019999997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99</v>
      </c>
      <c r="C38" s="124">
        <v>0.134</v>
      </c>
      <c r="D38" s="110">
        <v>8.74</v>
      </c>
      <c r="E38" s="124">
        <f t="shared" si="3"/>
        <v>4.9236558</v>
      </c>
      <c r="F38" s="105">
        <f t="shared" si="3"/>
        <v>321.139938</v>
      </c>
      <c r="G38" s="29"/>
      <c r="H38" s="27"/>
      <c r="K38" s="26"/>
      <c r="L38" s="26"/>
      <c r="M38" s="26"/>
    </row>
    <row r="39" spans="2:13" s="6" customFormat="1" ht="15">
      <c r="B39" s="28" t="s">
        <v>103</v>
      </c>
      <c r="C39" s="124">
        <v>0.134</v>
      </c>
      <c r="D39" s="110">
        <v>8.786</v>
      </c>
      <c r="E39" s="124">
        <f t="shared" si="3"/>
        <v>4.9236558</v>
      </c>
      <c r="F39" s="105">
        <f t="shared" si="3"/>
        <v>322.83014819999994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7" t="s">
        <v>16</v>
      </c>
      <c r="D41" s="128"/>
      <c r="E41" s="127" t="s">
        <v>6</v>
      </c>
      <c r="F41" s="128"/>
      <c r="G41" s="33"/>
      <c r="H41" s="33"/>
      <c r="I41" s="25"/>
      <c r="J41" s="6"/>
    </row>
    <row r="42" spans="2:13" s="25" customFormat="1" ht="15.75" thickBot="1">
      <c r="B42" s="28" t="s">
        <v>84</v>
      </c>
      <c r="C42" s="70">
        <v>3</v>
      </c>
      <c r="D42" s="111">
        <v>317.9</v>
      </c>
      <c r="E42" s="70">
        <f aca="true" t="shared" si="4" ref="E42:F44">C42*1.1023</f>
        <v>3.3069</v>
      </c>
      <c r="F42" s="111">
        <f t="shared" si="4"/>
        <v>350.42117</v>
      </c>
      <c r="G42" s="29"/>
      <c r="H42" s="27"/>
      <c r="K42" s="6"/>
      <c r="L42" s="6"/>
      <c r="M42" s="6"/>
    </row>
    <row r="43" spans="2:19" s="25" customFormat="1" ht="15.75" thickBot="1">
      <c r="B43" s="28" t="s">
        <v>100</v>
      </c>
      <c r="C43" s="70">
        <v>3.1</v>
      </c>
      <c r="D43" s="111">
        <v>310.5</v>
      </c>
      <c r="E43" s="70">
        <f t="shared" si="4"/>
        <v>3.4171300000000002</v>
      </c>
      <c r="F43" s="111">
        <f t="shared" si="4"/>
        <v>342.26415000000003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105</v>
      </c>
      <c r="C44" s="70">
        <v>3.2</v>
      </c>
      <c r="D44" s="111">
        <v>308.1</v>
      </c>
      <c r="E44" s="70">
        <f t="shared" si="4"/>
        <v>3.5273600000000003</v>
      </c>
      <c r="F44" s="111">
        <f t="shared" si="4"/>
        <v>339.61863000000005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7" t="s">
        <v>18</v>
      </c>
      <c r="D46" s="128"/>
      <c r="E46" s="127" t="s">
        <v>19</v>
      </c>
      <c r="F46" s="128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84</v>
      </c>
      <c r="C47" s="70">
        <v>0.7</v>
      </c>
      <c r="D47" s="105">
        <v>27.22</v>
      </c>
      <c r="E47" s="70">
        <f aca="true" t="shared" si="5" ref="E47:F49">C47/454*1000</f>
        <v>1.541850220264317</v>
      </c>
      <c r="F47" s="105">
        <f t="shared" si="5"/>
        <v>59.95594713656387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100</v>
      </c>
      <c r="C48" s="70">
        <v>0.69</v>
      </c>
      <c r="D48" s="105">
        <v>27.34</v>
      </c>
      <c r="E48" s="70">
        <f t="shared" si="5"/>
        <v>1.5198237885462553</v>
      </c>
      <c r="F48" s="105">
        <f t="shared" si="5"/>
        <v>60.220264317180614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105</v>
      </c>
      <c r="C49" s="70">
        <v>0.7</v>
      </c>
      <c r="D49" s="105">
        <v>27.55</v>
      </c>
      <c r="E49" s="70">
        <f t="shared" si="5"/>
        <v>1.541850220264317</v>
      </c>
      <c r="F49" s="105">
        <f t="shared" si="5"/>
        <v>60.68281938325992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27" t="s">
        <v>21</v>
      </c>
      <c r="D51" s="128"/>
      <c r="E51" s="127" t="s">
        <v>6</v>
      </c>
      <c r="F51" s="128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84</v>
      </c>
      <c r="C52" s="124">
        <v>0.285</v>
      </c>
      <c r="D52" s="110">
        <v>11.595</v>
      </c>
      <c r="E52" s="124">
        <f aca="true" t="shared" si="6" ref="E52:F54">C52*22.0462</f>
        <v>6.283166999999999</v>
      </c>
      <c r="F52" s="105">
        <f t="shared" si="6"/>
        <v>255.625689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89</v>
      </c>
      <c r="C53" s="124">
        <v>0.295</v>
      </c>
      <c r="D53" s="110">
        <v>11.865</v>
      </c>
      <c r="E53" s="124">
        <f t="shared" si="6"/>
        <v>6.503628999999999</v>
      </c>
      <c r="F53" s="105">
        <f t="shared" si="6"/>
        <v>261.578163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101</v>
      </c>
      <c r="C54" s="124">
        <v>0.29</v>
      </c>
      <c r="D54" s="110">
        <v>12.16</v>
      </c>
      <c r="E54" s="124">
        <f t="shared" si="6"/>
        <v>6.3933979999999995</v>
      </c>
      <c r="F54" s="105">
        <f t="shared" si="6"/>
        <v>268.081792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27" t="s">
        <v>23</v>
      </c>
      <c r="D56" s="128"/>
      <c r="E56" s="127" t="s">
        <v>24</v>
      </c>
      <c r="F56" s="128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88</v>
      </c>
      <c r="C57" s="124">
        <v>0.003</v>
      </c>
      <c r="D57" s="110">
        <v>1.457</v>
      </c>
      <c r="E57" s="124">
        <f aca="true" t="shared" si="7" ref="E57:F59">C57/3.785</f>
        <v>0.0007926023778071334</v>
      </c>
      <c r="F57" s="105">
        <f t="shared" si="7"/>
        <v>0.38494055482166445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84</v>
      </c>
      <c r="C58" s="124">
        <v>0.009</v>
      </c>
      <c r="D58" s="110">
        <v>1.439</v>
      </c>
      <c r="E58" s="124">
        <f t="shared" si="7"/>
        <v>0.0023778071334214</v>
      </c>
      <c r="F58" s="105">
        <f t="shared" si="7"/>
        <v>0.38018494055482166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100</v>
      </c>
      <c r="C59" s="124">
        <v>0.007</v>
      </c>
      <c r="D59" s="110">
        <v>1.427</v>
      </c>
      <c r="E59" s="124">
        <f t="shared" si="7"/>
        <v>0.0018494055482166445</v>
      </c>
      <c r="F59" s="105">
        <f t="shared" si="7"/>
        <v>0.3770145310435931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27" t="s">
        <v>26</v>
      </c>
      <c r="D61" s="128"/>
      <c r="E61" s="127" t="s">
        <v>27</v>
      </c>
      <c r="F61" s="128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95</v>
      </c>
      <c r="C62" s="146">
        <v>0.0005</v>
      </c>
      <c r="D62" s="114">
        <v>0.7475</v>
      </c>
      <c r="E62" s="146">
        <f>C62/454*100</f>
        <v>0.00011013215859030836</v>
      </c>
      <c r="F62" s="112">
        <f>D62/454*1000</f>
        <v>1.6464757709251103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96</v>
      </c>
      <c r="C63" s="146">
        <v>0.0225</v>
      </c>
      <c r="D63" s="114">
        <v>0.83</v>
      </c>
      <c r="E63" s="146">
        <f>C63/454*100</f>
        <v>0.004955947136563877</v>
      </c>
      <c r="F63" s="112">
        <f>D63/454*1000</f>
        <v>1.828193832599119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100</v>
      </c>
      <c r="C64" s="146">
        <v>0.04</v>
      </c>
      <c r="D64" s="114">
        <v>0.9</v>
      </c>
      <c r="E64" s="146">
        <f>C64/454*100</f>
        <v>0.00881057268722467</v>
      </c>
      <c r="F64" s="112">
        <f>D64/454*1000</f>
        <v>1.9823788546255507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9" t="s">
        <v>26</v>
      </c>
      <c r="D66" s="139"/>
      <c r="E66" s="127" t="s">
        <v>29</v>
      </c>
      <c r="F66" s="128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85</v>
      </c>
      <c r="C67" s="145">
        <v>0.0002</v>
      </c>
      <c r="D67" s="109">
        <v>0.1071</v>
      </c>
      <c r="E67" s="145">
        <f aca="true" t="shared" si="8" ref="E67:F69">C67/454*1000000</f>
        <v>0.4405286343612335</v>
      </c>
      <c r="F67" s="105">
        <f t="shared" si="8"/>
        <v>235.90308370044053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86</v>
      </c>
      <c r="C68" s="145">
        <v>0.0001</v>
      </c>
      <c r="D68" s="109">
        <v>0.1178</v>
      </c>
      <c r="E68" s="145">
        <f t="shared" si="8"/>
        <v>0.22026431718061676</v>
      </c>
      <c r="F68" s="105">
        <f t="shared" si="8"/>
        <v>259.47136563876654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97</v>
      </c>
      <c r="C69" s="81">
        <v>0.0003</v>
      </c>
      <c r="D69" s="109">
        <v>0.1192</v>
      </c>
      <c r="E69" s="81">
        <f t="shared" si="8"/>
        <v>0.6607929515418502</v>
      </c>
      <c r="F69" s="105">
        <f t="shared" si="8"/>
        <v>262.55506607929516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93</v>
      </c>
      <c r="E75" s="93">
        <v>1.1276</v>
      </c>
      <c r="F75" s="93">
        <v>1.5282</v>
      </c>
      <c r="G75" s="93">
        <v>1.0375</v>
      </c>
      <c r="H75" s="93">
        <v>0.1185</v>
      </c>
      <c r="I75" s="93">
        <v>0.1208</v>
      </c>
      <c r="J75" s="93">
        <v>0.1511</v>
      </c>
      <c r="K75" s="93">
        <v>0.0741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0.8867</v>
      </c>
      <c r="E76" s="94" t="s">
        <v>93</v>
      </c>
      <c r="F76" s="94">
        <v>1.3552</v>
      </c>
      <c r="G76" s="94">
        <v>0.9197</v>
      </c>
      <c r="H76" s="94">
        <v>0.1051</v>
      </c>
      <c r="I76" s="94">
        <v>0.1071</v>
      </c>
      <c r="J76" s="94">
        <v>0.134</v>
      </c>
      <c r="K76" s="94">
        <v>0.0657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0.6544</v>
      </c>
      <c r="E77" s="93">
        <v>0.7379</v>
      </c>
      <c r="F77" s="93" t="s">
        <v>93</v>
      </c>
      <c r="G77" s="93">
        <v>0.6787</v>
      </c>
      <c r="H77" s="93">
        <v>0.0776</v>
      </c>
      <c r="I77" s="93">
        <v>0.079</v>
      </c>
      <c r="J77" s="93">
        <v>0.0989</v>
      </c>
      <c r="K77" s="93">
        <v>0.0485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0.9639</v>
      </c>
      <c r="E78" s="94">
        <v>1.087</v>
      </c>
      <c r="F78" s="94">
        <v>1.4729</v>
      </c>
      <c r="G78" s="94" t="s">
        <v>93</v>
      </c>
      <c r="H78" s="94">
        <v>0.1143</v>
      </c>
      <c r="I78" s="94">
        <v>0.1164</v>
      </c>
      <c r="J78" s="94">
        <v>0.1457</v>
      </c>
      <c r="K78" s="94">
        <v>0.0714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8.4391</v>
      </c>
      <c r="E79" s="93">
        <v>9.517</v>
      </c>
      <c r="F79" s="93">
        <v>12.8963</v>
      </c>
      <c r="G79" s="93">
        <v>8.7549</v>
      </c>
      <c r="H79" s="93" t="s">
        <v>93</v>
      </c>
      <c r="I79" s="93">
        <v>1.0191</v>
      </c>
      <c r="J79" s="93">
        <v>1.2751</v>
      </c>
      <c r="K79" s="93">
        <v>0.6254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8.2804</v>
      </c>
      <c r="E80" s="94">
        <v>9.3381</v>
      </c>
      <c r="F80" s="94">
        <v>12.653</v>
      </c>
      <c r="G80" s="94">
        <v>8.5903</v>
      </c>
      <c r="H80" s="94">
        <v>0.9813</v>
      </c>
      <c r="I80" s="94" t="s">
        <v>93</v>
      </c>
      <c r="J80" s="94">
        <v>1.2512</v>
      </c>
      <c r="K80" s="94">
        <v>0.6137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6.6186</v>
      </c>
      <c r="E81" s="93">
        <v>7.4631</v>
      </c>
      <c r="F81" s="93">
        <v>10.1127</v>
      </c>
      <c r="G81" s="93">
        <v>6.865</v>
      </c>
      <c r="H81" s="93">
        <v>0.7843</v>
      </c>
      <c r="I81" s="93">
        <v>0.7993</v>
      </c>
      <c r="J81" s="93" t="s">
        <v>93</v>
      </c>
      <c r="K81" s="93">
        <v>0.4905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13.4938</v>
      </c>
      <c r="E82" s="94">
        <v>15.2164</v>
      </c>
      <c r="F82" s="94">
        <v>20.6188</v>
      </c>
      <c r="G82" s="94">
        <v>13.9994</v>
      </c>
      <c r="H82" s="94">
        <v>1.5935</v>
      </c>
      <c r="I82" s="94">
        <v>1.6164</v>
      </c>
      <c r="J82" s="94">
        <v>2.0318</v>
      </c>
      <c r="K82" s="94" t="s">
        <v>93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121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21"/>
      <c r="O87" s="116"/>
      <c r="P87" s="116"/>
      <c r="Q87" s="116"/>
      <c r="R87" s="116"/>
      <c r="S87" s="116"/>
      <c r="T87" s="116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16"/>
      <c r="N88" s="116"/>
      <c r="O88" s="121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16"/>
      <c r="O89" s="116"/>
      <c r="P89" s="121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21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16"/>
      <c r="N91" s="121"/>
      <c r="O91" s="116"/>
      <c r="P91" s="116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16"/>
      <c r="O92" s="121"/>
      <c r="P92" s="116"/>
      <c r="Q92" s="116"/>
      <c r="R92" s="116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16"/>
      <c r="P93" s="121"/>
      <c r="Q93" s="116"/>
      <c r="R93" s="116"/>
      <c r="S93" s="116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16"/>
      <c r="Q94" s="121"/>
      <c r="R94" s="116"/>
      <c r="S94" s="116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16"/>
      <c r="R95" s="121"/>
      <c r="S95" s="116"/>
      <c r="T95" s="116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16"/>
      <c r="N96" s="116"/>
      <c r="O96" s="116"/>
      <c r="P96" s="116"/>
      <c r="Q96" s="116"/>
      <c r="R96" s="116"/>
      <c r="S96" s="121"/>
      <c r="T96" s="116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16"/>
      <c r="N97" s="116"/>
      <c r="O97" s="116"/>
      <c r="P97" s="116"/>
      <c r="Q97" s="116"/>
      <c r="R97" s="116"/>
      <c r="S97" s="116"/>
      <c r="T97" s="121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37" t="s">
        <v>63</v>
      </c>
      <c r="C102" s="136"/>
      <c r="D102" s="136"/>
      <c r="E102" s="136"/>
      <c r="F102" s="136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5" t="s">
        <v>64</v>
      </c>
      <c r="C103" s="136"/>
      <c r="D103" s="136"/>
      <c r="E103" s="136"/>
      <c r="F103" s="136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5" t="s">
        <v>65</v>
      </c>
      <c r="C104" s="136"/>
      <c r="D104" s="136"/>
      <c r="E104" s="136"/>
      <c r="F104" s="136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5" t="s">
        <v>66</v>
      </c>
      <c r="C105" s="136"/>
      <c r="D105" s="136"/>
      <c r="E105" s="136"/>
      <c r="F105" s="136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5" t="s">
        <v>67</v>
      </c>
      <c r="C106" s="136"/>
      <c r="D106" s="136"/>
      <c r="E106" s="136"/>
      <c r="F106" s="136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5" t="s">
        <v>68</v>
      </c>
      <c r="C107" s="136"/>
      <c r="D107" s="136"/>
      <c r="E107" s="136"/>
      <c r="F107" s="136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5" t="s">
        <v>69</v>
      </c>
      <c r="C108" s="136"/>
      <c r="D108" s="136"/>
      <c r="E108" s="136"/>
      <c r="F108" s="136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1" t="s">
        <v>70</v>
      </c>
      <c r="C109" s="136"/>
      <c r="D109" s="136"/>
      <c r="E109" s="136"/>
      <c r="F109" s="136"/>
    </row>
    <row r="111" spans="2:6" ht="15.75">
      <c r="B111" s="51" t="s">
        <v>71</v>
      </c>
      <c r="C111" s="142"/>
      <c r="D111" s="143"/>
      <c r="E111" s="143"/>
      <c r="F111" s="144"/>
    </row>
    <row r="112" spans="2:6" ht="30.75" customHeight="1">
      <c r="B112" s="51" t="s">
        <v>72</v>
      </c>
      <c r="C112" s="138" t="s">
        <v>73</v>
      </c>
      <c r="D112" s="138"/>
      <c r="E112" s="138" t="s">
        <v>74</v>
      </c>
      <c r="F112" s="138"/>
    </row>
    <row r="113" spans="2:6" ht="30.75" customHeight="1">
      <c r="B113" s="51" t="s">
        <v>75</v>
      </c>
      <c r="C113" s="138" t="s">
        <v>76</v>
      </c>
      <c r="D113" s="138"/>
      <c r="E113" s="138" t="s">
        <v>77</v>
      </c>
      <c r="F113" s="138"/>
    </row>
    <row r="114" spans="2:6" ht="15" customHeight="1">
      <c r="B114" s="140" t="s">
        <v>78</v>
      </c>
      <c r="C114" s="138" t="s">
        <v>79</v>
      </c>
      <c r="D114" s="138"/>
      <c r="E114" s="138" t="s">
        <v>80</v>
      </c>
      <c r="F114" s="138"/>
    </row>
    <row r="115" spans="2:6" ht="15">
      <c r="B115" s="140"/>
      <c r="C115" s="138"/>
      <c r="D115" s="138"/>
      <c r="E115" s="138"/>
      <c r="F115" s="138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2015-09-02T09:27:33Z</dcterms:modified>
  <cp:category/>
  <cp:version/>
  <cp:contentType/>
  <cp:contentStatus/>
</cp:coreProperties>
</file>