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<sst xmlns="http://schemas.openxmlformats.org/spreadsheetml/2006/main" count="154" uniqueCount="89">
  <si>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</si>
  <si>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</si>
  <si>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</si>
  <si>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</si>
  <si>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</si>
  <si>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</si>
  <si>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</si>
  <si>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Пшениця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</si>
  <si>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</si>
  <si>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</si>
  <si>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</si>
  <si>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</si>
  <si>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</si>
  <si>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</si>
  <si>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</si>
  <si>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</si>
  <si>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</si>
  <si>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</si>
  <si>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</si>
  <si>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</si>
  <si>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</si>
  <si>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</si>
  <si>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</si>
  <si>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</si>
  <si>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</si>
  <si>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</si>
  <si>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</si>
  <si>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</si>
  <si>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</si>
  <si>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</si>
  <si>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</si>
  <si>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</si>
  <si>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</si>
  <si>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</si>
  <si>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</si>
  <si>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</si>
  <si>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</si>
  <si>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</si>
  <si>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</si>
  <si>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</si>
  <si>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</si>
  <si>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</si>
  <si>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</si>
  <si>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</si>
  <si>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</si>
  <si>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</si>
  <si>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</si>
  <si>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</si>
  <si>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</si>
  <si>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</si>
  <si>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</si>
  <si>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</si>
  <si>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</si>
  <si>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</si>
  <si>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</si>
  <si>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</si>
  <si>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</si>
  <si>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</si>
  <si>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</si>
  <si>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</si>
  <si>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</si>
  <si>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</si>
  <si>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</si>
  <si>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</si>
  <si>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</si>
  <si>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</si>
  <si>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</si>
  <si>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</si>
  <si>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</si>
  <si>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</si>
  <si>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</si>
  <si>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</si>
  <si>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</si>
  <si>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</si>
  <si>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 Травень'20</t>
  </si>
  <si>
    <t>CME -Липень'20</t>
  </si>
  <si>
    <t>TOCOM - Квітень '20 (¥/МT)</t>
  </si>
  <si>
    <t>TOCOM - Липень'20 (¥/МT)</t>
  </si>
  <si>
    <t>CME - Липень'20</t>
  </si>
  <si>
    <t>TOCOM - Вересень'20 (¥/МT)</t>
  </si>
  <si>
    <t>TOCOM - Червень '20 (¥/МT)</t>
  </si>
  <si>
    <t>TOCOM - Серпень '20 (¥/МT)</t>
  </si>
  <si>
    <t>CME -Жовтень'20</t>
  </si>
  <si>
    <t>CME - Вересень'20</t>
  </si>
  <si>
    <t>CME - Серпень'20</t>
  </si>
  <si>
    <t>CME -Червень'20</t>
  </si>
  <si>
    <t>TOCOM - Листопад'20 (¥/МT)</t>
  </si>
  <si>
    <t>CME -Березень'21</t>
  </si>
  <si>
    <t xml:space="preserve">                              01 травня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</si>
</sst>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2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188" fontId="7" fillId="35" borderId="10" xfId="0" applyNumberFormat="1" applyFont="1" applyFill="1" applyBorder="1" applyAlignment="1">
      <alignment horizontal="right" vertical="top" wrapText="1"/>
    </xf>
    <xf numFmtId="0" fontId="25" fillId="0" borderId="14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8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7" fillId="0" borderId="10" xfId="0" applyNumberFormat="1" applyFont="1" applyFill="1" applyBorder="1" applyAlignment="1">
      <alignment horizontal="center" vertical="top" wrapText="1"/>
    </xf>
    <xf numFmtId="191" fontId="27" fillId="0" borderId="10" xfId="0" applyNumberFormat="1" applyFont="1" applyFill="1" applyBorder="1" applyAlignment="1">
      <alignment horizontal="center" vertical="top" wrapText="1"/>
    </xf>
    <xf numFmtId="2" fontId="27" fillId="35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89" fontId="32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7" fillId="0" borderId="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9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17" fontId="25" fillId="0" borderId="0" xfId="0" applyNumberFormat="1" applyFont="1" applyAlignment="1" applyProtection="1">
      <alignment wrapText="1"/>
      <protection/>
    </xf>
    <xf numFmtId="193" fontId="25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>
      <alignment wrapText="1"/>
    </xf>
    <xf numFmtId="193" fontId="25" fillId="0" borderId="0" xfId="0" applyNumberFormat="1" applyFont="1" applyBorder="1" applyAlignment="1" applyProtection="1">
      <alignment wrapText="1"/>
      <protection/>
    </xf>
    <xf numFmtId="193" fontId="25" fillId="0" borderId="0" xfId="42" applyNumberFormat="1" applyAlignment="1" applyProtection="1">
      <alignment wrapText="1"/>
      <protection/>
    </xf>
    <xf numFmtId="193" fontId="25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5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6" fillId="0" borderId="0" xfId="0" applyNumberFormat="1" applyFont="1" applyFill="1" applyBorder="1" applyAlignment="1">
      <alignment horizontal="center" vertical="top" wrapText="1"/>
    </xf>
    <xf numFmtId="190" fontId="27" fillId="35" borderId="10" xfId="0" applyNumberFormat="1" applyFont="1" applyFill="1" applyBorder="1" applyAlignment="1">
      <alignment horizontal="center" vertical="top" wrapText="1"/>
    </xf>
    <xf numFmtId="189" fontId="27" fillId="0" borderId="10" xfId="0" applyNumberFormat="1" applyFont="1" applyFill="1" applyBorder="1" applyAlignment="1">
      <alignment horizontal="center" vertical="top" wrapText="1"/>
    </xf>
    <xf numFmtId="188" fontId="74" fillId="0" borderId="17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192" fontId="76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6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3" fillId="0" borderId="0" xfId="0" applyNumberFormat="1" applyFont="1" applyFill="1" applyAlignment="1">
      <alignment horizontal="center" vertical="center" wrapText="1"/>
    </xf>
    <xf numFmtId="188" fontId="78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6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0" fontId="79" fillId="0" borderId="10" xfId="0" applyFont="1" applyBorder="1" applyAlignment="1">
      <alignment/>
    </xf>
    <xf numFmtId="189" fontId="78" fillId="0" borderId="10" xfId="0" applyNumberFormat="1" applyFont="1" applyFill="1" applyBorder="1" applyAlignment="1">
      <alignment horizontal="center" vertical="top" wrapText="1"/>
    </xf>
    <xf numFmtId="190" fontId="78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2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19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45" t="s">
        <v>88</v>
      </c>
      <c r="D4" s="146"/>
      <c r="E4" s="146"/>
      <c r="F4" s="14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29" t="s">
        <v>5</v>
      </c>
      <c r="D6" s="130"/>
      <c r="E6" s="129" t="s">
        <v>6</v>
      </c>
      <c r="F6" s="130"/>
      <c r="G6"/>
      <c r="H6"/>
      <c r="I6"/>
    </row>
    <row r="7" spans="2:6" s="5" customFormat="1" ht="15">
      <c r="B7" s="23" t="s">
        <v>74</v>
      </c>
      <c r="C7" s="131">
        <v>0</v>
      </c>
      <c r="D7" s="13">
        <v>3.106</v>
      </c>
      <c r="E7" s="131">
        <v>0.079</v>
      </c>
      <c r="F7" s="12">
        <v>151.33</v>
      </c>
    </row>
    <row r="8" spans="2:6" s="5" customFormat="1" ht="15">
      <c r="B8" s="23" t="s">
        <v>78</v>
      </c>
      <c r="C8" s="107">
        <v>0.014</v>
      </c>
      <c r="D8" s="13">
        <v>3.184</v>
      </c>
      <c r="E8" s="107">
        <v>0</v>
      </c>
      <c r="F8" s="12">
        <v>153.93</v>
      </c>
    </row>
    <row r="9" spans="2:17" s="5" customFormat="1" ht="15">
      <c r="B9" s="23" t="s">
        <v>83</v>
      </c>
      <c r="C9" s="107">
        <v>0.01</v>
      </c>
      <c r="D9" s="13">
        <v>3.246</v>
      </c>
      <c r="E9" s="107">
        <v>0.079</v>
      </c>
      <c r="F9" s="12">
        <v>156.37</v>
      </c>
      <c r="G9" s="46"/>
      <c r="H9" s="46"/>
      <c r="I9" s="46"/>
      <c r="J9" s="60"/>
      <c r="K9" s="46"/>
      <c r="L9" s="46"/>
      <c r="M9" s="46"/>
      <c r="N9" s="46"/>
      <c r="O9" s="46"/>
      <c r="P9" s="46"/>
      <c r="Q9" s="46"/>
    </row>
    <row r="10" spans="2:17" s="5" customFormat="1" ht="18" customHeight="1">
      <c r="B10" s="68"/>
      <c r="C10" s="121"/>
      <c r="D10" s="12"/>
      <c r="E10" s="132"/>
      <c r="F10" s="65"/>
      <c r="G10" s="46"/>
      <c r="H10" s="46"/>
      <c r="I10" s="46"/>
      <c r="J10" s="26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2" t="s">
        <v>69</v>
      </c>
      <c r="D11" s="142"/>
      <c r="E11" s="143" t="s">
        <v>6</v>
      </c>
      <c r="F11" s="144"/>
      <c r="G11" s="46"/>
      <c r="H11" s="60"/>
      <c r="I11" s="60"/>
      <c r="J11" s="46"/>
      <c r="K11" s="46"/>
      <c r="L11" s="60"/>
      <c r="M11" s="46"/>
      <c r="N11" s="46"/>
      <c r="O11" s="46"/>
      <c r="P11" s="46"/>
      <c r="Q11" s="46"/>
    </row>
    <row r="12" spans="2:17" s="5" customFormat="1" ht="18" customHeight="1">
      <c r="B12" s="23" t="s">
        <v>77</v>
      </c>
      <c r="C12" s="120">
        <v>0</v>
      </c>
      <c r="D12" s="81">
        <v>18650</v>
      </c>
      <c r="E12" s="123">
        <f>C12/$D$72</f>
        <v>0</v>
      </c>
      <c r="F12" s="65">
        <f>D12/$D$72</f>
        <v>174.73999812611262</v>
      </c>
      <c r="G12" s="26"/>
      <c r="H12" s="46"/>
      <c r="I12" s="46"/>
      <c r="J12" s="46"/>
      <c r="K12" s="26"/>
      <c r="L12" s="46"/>
      <c r="M12" s="46"/>
      <c r="N12" s="46"/>
      <c r="O12" s="46"/>
      <c r="P12" s="46"/>
      <c r="Q12" s="46"/>
    </row>
    <row r="13" spans="2:17" ht="18" customHeight="1">
      <c r="B13" s="23" t="s">
        <v>79</v>
      </c>
      <c r="C13" s="134">
        <v>120</v>
      </c>
      <c r="D13" s="81">
        <v>18620</v>
      </c>
      <c r="E13" s="121">
        <f>C13/$D$72</f>
        <v>1.1243324276211</v>
      </c>
      <c r="F13" s="65">
        <f>D13/$D$72</f>
        <v>174.45891501920735</v>
      </c>
      <c r="G13" s="46"/>
      <c r="H13" s="26"/>
      <c r="I13" s="26"/>
      <c r="J13" s="46"/>
      <c r="K13" s="46"/>
      <c r="L13" s="26"/>
      <c r="M13" s="46"/>
      <c r="N13" s="46"/>
      <c r="O13" s="46"/>
      <c r="P13" s="46"/>
      <c r="Q13" s="46"/>
    </row>
    <row r="14" spans="2:18" s="5" customFormat="1" ht="15">
      <c r="B14" s="23" t="s">
        <v>86</v>
      </c>
      <c r="C14" s="134">
        <v>20</v>
      </c>
      <c r="D14" s="81">
        <v>20580</v>
      </c>
      <c r="E14" s="121">
        <f>C14/$D$72</f>
        <v>0.18738873793685</v>
      </c>
      <c r="F14" s="65">
        <f>D14/D72</f>
        <v>192.82301133701864</v>
      </c>
      <c r="G14" s="46"/>
      <c r="H14" s="60"/>
      <c r="I14" s="60"/>
      <c r="J14" s="40"/>
      <c r="K14" s="46"/>
      <c r="L14" s="60"/>
      <c r="M14" s="46"/>
      <c r="N14" s="46"/>
      <c r="O14" s="46"/>
      <c r="P14" s="46"/>
      <c r="Q14" s="46"/>
      <c r="R14" s="46"/>
    </row>
    <row r="15" spans="2:18" s="5" customFormat="1" ht="15">
      <c r="B15" s="23"/>
      <c r="C15" s="107"/>
      <c r="D15" s="6"/>
      <c r="E15" s="107"/>
      <c r="F15" s="63"/>
      <c r="G15" s="46"/>
      <c r="H15" s="46"/>
      <c r="I15" s="46"/>
      <c r="J15" s="46"/>
      <c r="K15" s="46"/>
      <c r="L15" s="46"/>
      <c r="M15" s="60"/>
      <c r="N15" s="46"/>
      <c r="O15" s="46"/>
      <c r="P15" s="46"/>
      <c r="Q15" s="46"/>
      <c r="R15" s="46"/>
    </row>
    <row r="16" spans="2:17" ht="15.75">
      <c r="B16" s="25" t="s">
        <v>7</v>
      </c>
      <c r="C16" s="143" t="s">
        <v>5</v>
      </c>
      <c r="D16" s="144"/>
      <c r="E16" s="142" t="s">
        <v>6</v>
      </c>
      <c r="F16" s="142"/>
      <c r="G16" s="82"/>
      <c r="H16" s="82"/>
      <c r="I16" s="82"/>
      <c r="J16" s="82"/>
      <c r="K16" s="82"/>
      <c r="L16" s="82"/>
      <c r="M16" s="82"/>
      <c r="N16" s="26"/>
      <c r="O16" s="82"/>
      <c r="P16" s="82"/>
      <c r="Q16" s="82"/>
    </row>
    <row r="17" spans="2:18" s="5" customFormat="1" ht="15">
      <c r="B17" s="23" t="s">
        <v>74</v>
      </c>
      <c r="C17" s="107">
        <v>0.082</v>
      </c>
      <c r="D17" s="13">
        <v>5.21</v>
      </c>
      <c r="E17" s="107">
        <f aca="true" t="shared" si="0" ref="E17:F19">C17*36.7437</f>
        <v>3.0129834</v>
      </c>
      <c r="F17" s="12">
        <f t="shared" si="0"/>
        <v>191.434677</v>
      </c>
      <c r="G17" s="82"/>
      <c r="H17" s="82"/>
      <c r="I17" s="82"/>
      <c r="J17" s="60"/>
      <c r="K17" s="82"/>
      <c r="L17" s="82"/>
      <c r="M17" s="82"/>
      <c r="N17" s="82"/>
      <c r="O17" s="82"/>
      <c r="P17" s="82"/>
      <c r="Q17" s="82"/>
      <c r="R17" s="82"/>
    </row>
    <row r="18" spans="2:18" s="5" customFormat="1" ht="15">
      <c r="B18" s="23" t="s">
        <v>78</v>
      </c>
      <c r="C18" s="107">
        <v>0.076</v>
      </c>
      <c r="D18" s="13">
        <v>5.162</v>
      </c>
      <c r="E18" s="107">
        <f t="shared" si="0"/>
        <v>2.7925211999999995</v>
      </c>
      <c r="F18" s="12">
        <f t="shared" si="0"/>
        <v>189.6709794</v>
      </c>
      <c r="G18" s="60"/>
      <c r="H18" s="82"/>
      <c r="I18" s="82"/>
      <c r="J18" s="82"/>
      <c r="K18" s="60"/>
      <c r="L18" s="82"/>
      <c r="M18" s="82"/>
      <c r="N18" s="82"/>
      <c r="O18" s="82"/>
      <c r="P18" s="82"/>
      <c r="Q18" s="82"/>
      <c r="R18" s="82"/>
    </row>
    <row r="19" spans="2:18" s="5" customFormat="1" ht="15">
      <c r="B19" s="23" t="s">
        <v>83</v>
      </c>
      <c r="C19" s="107">
        <v>0.076</v>
      </c>
      <c r="D19" s="69">
        <v>5.192</v>
      </c>
      <c r="E19" s="107">
        <f t="shared" si="0"/>
        <v>2.7925211999999995</v>
      </c>
      <c r="F19" s="12">
        <f t="shared" si="0"/>
        <v>190.77329039999998</v>
      </c>
      <c r="G19" s="82"/>
      <c r="H19" s="60"/>
      <c r="I19" s="60"/>
      <c r="J19" s="82"/>
      <c r="K19" s="82"/>
      <c r="L19" s="60"/>
      <c r="M19" s="82"/>
      <c r="N19" s="82"/>
      <c r="O19" s="82"/>
      <c r="P19" s="82"/>
      <c r="Q19" s="82"/>
      <c r="R19" s="82"/>
    </row>
    <row r="20" spans="2:18" s="5" customFormat="1" ht="15">
      <c r="B20" s="122"/>
      <c r="C20" s="107"/>
      <c r="D20" s="69"/>
      <c r="E20" s="107"/>
      <c r="F20" s="63"/>
      <c r="G20" s="82"/>
      <c r="H20" s="82"/>
      <c r="I20" s="82"/>
      <c r="J20" s="82"/>
      <c r="K20" s="82"/>
      <c r="L20" s="82"/>
      <c r="M20" s="60"/>
      <c r="N20" s="82"/>
      <c r="O20" s="82"/>
      <c r="P20" s="82"/>
      <c r="Q20" s="82"/>
      <c r="R20" s="82"/>
    </row>
    <row r="21" spans="2:18" ht="15.75">
      <c r="B21" s="25" t="s">
        <v>8</v>
      </c>
      <c r="C21" s="140" t="s">
        <v>5</v>
      </c>
      <c r="D21" s="141"/>
      <c r="E21" s="140" t="s">
        <v>6</v>
      </c>
      <c r="F21" s="141"/>
      <c r="G21" s="46"/>
      <c r="H21" s="46"/>
      <c r="I21" s="46"/>
      <c r="J21" s="46"/>
      <c r="K21" s="46"/>
      <c r="L21" s="46"/>
      <c r="M21" s="46"/>
      <c r="N21" s="46"/>
      <c r="O21" s="60"/>
      <c r="P21" s="46"/>
      <c r="Q21" s="46"/>
      <c r="R21" s="46"/>
    </row>
    <row r="22" spans="2:18" s="5" customFormat="1" ht="15">
      <c r="B22" s="23" t="s">
        <v>74</v>
      </c>
      <c r="C22" s="128">
        <v>0.022</v>
      </c>
      <c r="D22" s="69" t="s">
        <v>67</v>
      </c>
      <c r="E22" s="128">
        <f aca="true" t="shared" si="1" ref="E22:F24">C22*58.0164</f>
        <v>1.2763608</v>
      </c>
      <c r="F22" s="65" t="s">
        <v>67</v>
      </c>
      <c r="G22" s="46"/>
      <c r="H22" s="46"/>
      <c r="I22" s="46"/>
      <c r="J22" s="46"/>
      <c r="K22" s="46"/>
      <c r="L22" s="46"/>
      <c r="M22" s="46"/>
      <c r="N22" s="46"/>
      <c r="O22" s="46"/>
      <c r="P22" s="60"/>
      <c r="Q22" s="46"/>
      <c r="R22" s="46"/>
    </row>
    <row r="23" spans="2:18" s="5" customFormat="1" ht="15">
      <c r="B23" s="23" t="s">
        <v>78</v>
      </c>
      <c r="C23" s="128">
        <v>0.022</v>
      </c>
      <c r="D23" s="69">
        <v>2.87</v>
      </c>
      <c r="E23" s="128">
        <f t="shared" si="1"/>
        <v>1.2763608</v>
      </c>
      <c r="F23" s="65">
        <f t="shared" si="1"/>
        <v>166.507068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60"/>
      <c r="R23" s="46"/>
    </row>
    <row r="24" spans="2:18" s="5" customFormat="1" ht="15.75">
      <c r="B24" s="23" t="s">
        <v>83</v>
      </c>
      <c r="C24" s="128">
        <v>0.004</v>
      </c>
      <c r="D24" s="69">
        <v>2.664</v>
      </c>
      <c r="E24" s="128">
        <f t="shared" si="1"/>
        <v>0.23206559999999998</v>
      </c>
      <c r="F24" s="65">
        <f t="shared" si="1"/>
        <v>154.5556896</v>
      </c>
      <c r="G24" s="46"/>
      <c r="H24" s="46"/>
      <c r="I24" s="46"/>
      <c r="J24" s="46"/>
      <c r="K24" s="46"/>
      <c r="L24" s="46"/>
      <c r="M24" s="46"/>
      <c r="N24" s="46"/>
      <c r="O24" s="46"/>
      <c r="P24" s="45"/>
      <c r="Q24" s="46"/>
      <c r="R24" s="46"/>
    </row>
    <row r="25" spans="2:18" s="5" customFormat="1" ht="15.75">
      <c r="B25" s="122"/>
      <c r="C25" s="107"/>
      <c r="D25" s="6"/>
      <c r="E25" s="128"/>
      <c r="F25" s="6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5"/>
      <c r="R25" s="46"/>
    </row>
    <row r="26" spans="2:18" ht="15.75">
      <c r="B26" s="25" t="s">
        <v>9</v>
      </c>
      <c r="C26" s="140" t="s">
        <v>5</v>
      </c>
      <c r="D26" s="141"/>
      <c r="E26" s="140" t="s">
        <v>6</v>
      </c>
      <c r="F26" s="14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5"/>
    </row>
    <row r="27" spans="2:17" s="5" customFormat="1" ht="15" customHeight="1">
      <c r="B27" s="23" t="s">
        <v>74</v>
      </c>
      <c r="C27" s="107">
        <v>0.03</v>
      </c>
      <c r="D27" s="69">
        <v>8.462</v>
      </c>
      <c r="E27" s="107">
        <f>C27*36.7437</f>
        <v>1.1023109999999998</v>
      </c>
      <c r="F27" s="65">
        <f aca="true" t="shared" si="2" ref="E27:F29">D27*36.7437</f>
        <v>310.92518939999997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67"/>
    </row>
    <row r="28" spans="2:13" s="5" customFormat="1" ht="15" customHeight="1">
      <c r="B28" s="23" t="s">
        <v>78</v>
      </c>
      <c r="C28" s="107">
        <v>0.056</v>
      </c>
      <c r="D28" s="69">
        <v>8.474</v>
      </c>
      <c r="E28" s="107">
        <f t="shared" si="2"/>
        <v>2.0576472</v>
      </c>
      <c r="F28" s="65">
        <f t="shared" si="2"/>
        <v>311.3661138</v>
      </c>
      <c r="G28" s="22"/>
      <c r="H28" s="22"/>
      <c r="I28" s="22"/>
      <c r="K28" s="22"/>
      <c r="L28" s="22"/>
      <c r="M28" s="22"/>
    </row>
    <row r="29" spans="2:13" s="5" customFormat="1" ht="15">
      <c r="B29" s="23" t="s">
        <v>84</v>
      </c>
      <c r="C29" s="107">
        <v>0.05</v>
      </c>
      <c r="D29" s="69">
        <v>8.496</v>
      </c>
      <c r="E29" s="107">
        <f t="shared" si="2"/>
        <v>1.8371849999999998</v>
      </c>
      <c r="F29" s="65">
        <f t="shared" si="2"/>
        <v>312.1744752</v>
      </c>
      <c r="G29" s="22"/>
      <c r="H29" s="22"/>
      <c r="I29" s="22"/>
      <c r="K29" s="22"/>
      <c r="L29" s="22"/>
      <c r="M29" s="22"/>
    </row>
    <row r="30" spans="2:13" s="5" customFormat="1" ht="15">
      <c r="B30" s="23"/>
      <c r="C30" s="131"/>
      <c r="D30" s="69"/>
      <c r="E30" s="107"/>
      <c r="F30" s="65"/>
      <c r="G30" s="22"/>
      <c r="H30" s="22"/>
      <c r="I30" s="22"/>
      <c r="K30" s="22"/>
      <c r="L30" s="22"/>
      <c r="M30" s="22"/>
    </row>
    <row r="31" spans="2:13" s="5" customFormat="1" ht="15">
      <c r="B31" s="25" t="s">
        <v>9</v>
      </c>
      <c r="C31" s="142" t="s">
        <v>68</v>
      </c>
      <c r="D31" s="142"/>
      <c r="E31" s="143" t="s">
        <v>6</v>
      </c>
      <c r="F31" s="144"/>
      <c r="G31" s="22"/>
      <c r="H31" s="22"/>
      <c r="I31" s="22"/>
      <c r="K31" s="22"/>
      <c r="L31" s="22"/>
      <c r="M31" s="22"/>
    </row>
    <row r="32" spans="2:13" s="5" customFormat="1" ht="15">
      <c r="B32" s="23" t="s">
        <v>76</v>
      </c>
      <c r="C32" s="120">
        <v>0</v>
      </c>
      <c r="D32" s="81" t="s">
        <v>67</v>
      </c>
      <c r="E32" s="123">
        <f>C32/$D$72</f>
        <v>0</v>
      </c>
      <c r="F32" s="65" t="s">
        <v>67</v>
      </c>
      <c r="G32" s="22"/>
      <c r="H32" s="22"/>
      <c r="I32" s="22"/>
      <c r="K32" s="22"/>
      <c r="L32" s="22"/>
      <c r="M32" s="22"/>
    </row>
    <row r="33" spans="2:13" s="5" customFormat="1" ht="15">
      <c r="B33" s="23" t="s">
        <v>80</v>
      </c>
      <c r="C33" s="120">
        <v>0</v>
      </c>
      <c r="D33" s="81" t="s">
        <v>67</v>
      </c>
      <c r="E33" s="123">
        <f>C34/$D$72</f>
        <v>0</v>
      </c>
      <c r="F33" s="65" t="s">
        <v>67</v>
      </c>
      <c r="G33" s="22"/>
      <c r="H33" s="22"/>
      <c r="I33" s="22"/>
      <c r="K33" s="22"/>
      <c r="L33" s="22"/>
      <c r="M33" s="22"/>
    </row>
    <row r="34" spans="2:13" s="5" customFormat="1" ht="15">
      <c r="B34" s="23" t="s">
        <v>81</v>
      </c>
      <c r="C34" s="120">
        <v>0</v>
      </c>
      <c r="D34" s="81" t="s">
        <v>67</v>
      </c>
      <c r="E34" s="123">
        <f>C35/$D$72</f>
        <v>0</v>
      </c>
      <c r="F34" s="65" t="s">
        <v>67</v>
      </c>
      <c r="G34" s="22"/>
      <c r="H34" s="22"/>
      <c r="I34" s="22"/>
      <c r="K34" s="22"/>
      <c r="L34" s="22"/>
      <c r="M34" s="22"/>
    </row>
    <row r="35" spans="2:13" ht="15">
      <c r="B35" s="23"/>
      <c r="C35" s="109"/>
      <c r="D35" s="4"/>
      <c r="E35" s="109"/>
      <c r="F35" s="63"/>
      <c r="G35" s="22"/>
      <c r="H35" s="22"/>
      <c r="I35" s="22"/>
      <c r="J35" s="5"/>
      <c r="K35" s="22"/>
      <c r="L35" s="22"/>
      <c r="M35" s="22"/>
    </row>
    <row r="36" spans="2:10" ht="15">
      <c r="B36" s="25" t="s">
        <v>10</v>
      </c>
      <c r="C36" s="140" t="s">
        <v>11</v>
      </c>
      <c r="D36" s="141"/>
      <c r="E36" s="140" t="s">
        <v>6</v>
      </c>
      <c r="F36" s="141"/>
      <c r="G36"/>
      <c r="H36"/>
      <c r="I36"/>
      <c r="J36" s="5"/>
    </row>
    <row r="37" spans="2:19" s="21" customFormat="1" ht="15">
      <c r="B37" s="23" t="s">
        <v>74</v>
      </c>
      <c r="C37" s="134">
        <v>2.2</v>
      </c>
      <c r="D37" s="70">
        <v>287.2</v>
      </c>
      <c r="E37" s="107">
        <f>C37*1.1023</f>
        <v>2.42506</v>
      </c>
      <c r="F37" s="70">
        <f aca="true" t="shared" si="3" ref="E37:F39">D37*1.1023</f>
        <v>316.58056</v>
      </c>
      <c r="G37" s="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2:19" s="21" customFormat="1" ht="15">
      <c r="B38" s="23" t="s">
        <v>78</v>
      </c>
      <c r="C38" s="134">
        <v>2.6</v>
      </c>
      <c r="D38" s="70">
        <v>292.2</v>
      </c>
      <c r="E38" s="107">
        <f t="shared" si="3"/>
        <v>2.8659800000000004</v>
      </c>
      <c r="F38" s="70">
        <f t="shared" si="3"/>
        <v>322.09206</v>
      </c>
      <c r="G38" s="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2:19" ht="15">
      <c r="B39" s="23" t="s">
        <v>84</v>
      </c>
      <c r="C39" s="134">
        <v>1.9</v>
      </c>
      <c r="D39" s="70">
        <v>293.1</v>
      </c>
      <c r="E39" s="107">
        <f>C39*1.1023</f>
        <v>2.09437</v>
      </c>
      <c r="F39" s="70">
        <f t="shared" si="3"/>
        <v>323.08413</v>
      </c>
      <c r="G39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2:19" ht="15">
      <c r="B40" s="126"/>
      <c r="C40" s="124"/>
      <c r="D40" s="63"/>
      <c r="E40" s="121"/>
      <c r="F40" s="63"/>
      <c r="G40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2:19" ht="15">
      <c r="B41" s="25" t="s">
        <v>12</v>
      </c>
      <c r="C41" s="140" t="s">
        <v>13</v>
      </c>
      <c r="D41" s="141"/>
      <c r="E41" s="140" t="s">
        <v>14</v>
      </c>
      <c r="F41" s="141"/>
      <c r="G4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2:21" s="22" customFormat="1" ht="15.75">
      <c r="B42" s="23" t="s">
        <v>74</v>
      </c>
      <c r="C42" s="107">
        <v>0.09</v>
      </c>
      <c r="D42" s="65">
        <v>26.16</v>
      </c>
      <c r="E42" s="121">
        <f>C42/454*1000</f>
        <v>0.19823788546255505</v>
      </c>
      <c r="F42" s="65">
        <f aca="true" t="shared" si="4" ref="E42:F44">D42/454*1000</f>
        <v>57.62114537444934</v>
      </c>
      <c r="G42" s="2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4"/>
      <c r="U42" s="44"/>
    </row>
    <row r="43" spans="2:21" s="22" customFormat="1" ht="15.75">
      <c r="B43" s="23" t="s">
        <v>78</v>
      </c>
      <c r="C43" s="107">
        <v>0.1</v>
      </c>
      <c r="D43" s="65">
        <v>26.51</v>
      </c>
      <c r="E43" s="121">
        <f t="shared" si="4"/>
        <v>0.22026431718061676</v>
      </c>
      <c r="F43" s="65">
        <f t="shared" si="4"/>
        <v>58.3920704845815</v>
      </c>
      <c r="G43" s="30"/>
      <c r="H43" s="26"/>
      <c r="I43" s="26"/>
      <c r="J43" s="5"/>
      <c r="K43" s="30"/>
      <c r="L43" s="26"/>
      <c r="M43" s="30"/>
      <c r="N43" s="44"/>
      <c r="O43" s="43"/>
      <c r="P43" s="44"/>
      <c r="Q43" s="44"/>
      <c r="R43" s="44"/>
      <c r="S43" s="44"/>
      <c r="T43" s="44"/>
      <c r="U43" s="44"/>
    </row>
    <row r="44" spans="2:21" ht="15.75">
      <c r="B44" s="23" t="s">
        <v>84</v>
      </c>
      <c r="C44" s="107">
        <v>0.1</v>
      </c>
      <c r="D44" s="65">
        <v>26.71</v>
      </c>
      <c r="E44" s="121">
        <f t="shared" si="4"/>
        <v>0.22026431718061676</v>
      </c>
      <c r="F44" s="65">
        <f t="shared" si="4"/>
        <v>58.83259911894273</v>
      </c>
      <c r="G44" s="46"/>
      <c r="H44" s="46"/>
      <c r="I44" s="46"/>
      <c r="J44" s="60"/>
      <c r="K44" s="46"/>
      <c r="L44" s="46"/>
      <c r="M44" s="46"/>
      <c r="N44" s="46"/>
      <c r="O44" s="46"/>
      <c r="P44" s="46"/>
      <c r="Q44" s="46"/>
      <c r="R44" s="61"/>
      <c r="S44" s="44"/>
      <c r="T44" s="44"/>
      <c r="U44" s="44"/>
    </row>
    <row r="45" spans="2:21" ht="15.75" thickBot="1">
      <c r="B45" s="50"/>
      <c r="C45" s="121"/>
      <c r="D45" s="65"/>
      <c r="E45" s="132"/>
      <c r="F45" s="63"/>
      <c r="G45" s="46"/>
      <c r="H45" s="46"/>
      <c r="I45" s="46"/>
      <c r="J45" s="60"/>
      <c r="K45" s="46"/>
      <c r="L45" s="46"/>
      <c r="M45" s="46"/>
      <c r="N45" s="46"/>
      <c r="O45" s="46"/>
      <c r="P45" s="46"/>
      <c r="Q45" s="46"/>
      <c r="R45" s="46"/>
      <c r="S45" s="44"/>
      <c r="T45" s="44"/>
      <c r="U45" s="44"/>
    </row>
    <row r="46" spans="2:21" ht="16.5" thickBot="1">
      <c r="B46" s="25" t="s">
        <v>15</v>
      </c>
      <c r="C46" s="140" t="s">
        <v>16</v>
      </c>
      <c r="D46" s="141"/>
      <c r="E46" s="140" t="s">
        <v>6</v>
      </c>
      <c r="F46" s="141"/>
      <c r="G46" s="46"/>
      <c r="H46" s="46"/>
      <c r="I46" s="46"/>
      <c r="J46" s="60"/>
      <c r="K46" s="46"/>
      <c r="L46" s="46"/>
      <c r="M46" s="46"/>
      <c r="N46" s="46"/>
      <c r="O46" s="46"/>
      <c r="P46" s="46"/>
      <c r="Q46" s="46"/>
      <c r="R46" s="46"/>
      <c r="S46" s="48"/>
      <c r="T46" s="48"/>
      <c r="U46" s="49"/>
    </row>
    <row r="47" spans="2:24" s="5" customFormat="1" ht="15">
      <c r="B47" s="23" t="s">
        <v>74</v>
      </c>
      <c r="C47" s="107">
        <v>0.38</v>
      </c>
      <c r="D47" s="69">
        <v>15.78</v>
      </c>
      <c r="E47" s="107">
        <f aca="true" t="shared" si="5" ref="E47:F49">C47*22.026</f>
        <v>8.36988</v>
      </c>
      <c r="F47" s="65">
        <f t="shared" si="5"/>
        <v>347.57027999999997</v>
      </c>
      <c r="G47" s="46"/>
      <c r="H47" s="96"/>
      <c r="I47" s="96"/>
      <c r="J47" s="60"/>
      <c r="K47" s="46"/>
      <c r="L47" s="9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2:24" s="5" customFormat="1" ht="15">
      <c r="B48" s="23" t="s">
        <v>78</v>
      </c>
      <c r="C48" s="107">
        <v>0.015</v>
      </c>
      <c r="D48" s="69">
        <v>14.78</v>
      </c>
      <c r="E48" s="107">
        <f t="shared" si="5"/>
        <v>0.33038999999999996</v>
      </c>
      <c r="F48" s="65">
        <f t="shared" si="5"/>
        <v>325.54427999999996</v>
      </c>
      <c r="G48" s="46"/>
      <c r="H48" s="97"/>
      <c r="I48" s="97"/>
      <c r="J48" s="97"/>
      <c r="K48" s="98"/>
      <c r="L48" s="97"/>
      <c r="M48" s="97"/>
      <c r="N48" s="97"/>
      <c r="O48" s="97"/>
      <c r="P48" s="97"/>
      <c r="Q48" s="97"/>
      <c r="R48" s="97"/>
      <c r="S48" s="99"/>
      <c r="T48" s="99"/>
      <c r="U48" s="99"/>
      <c r="V48" s="99"/>
      <c r="W48" s="97"/>
      <c r="X48" s="46"/>
    </row>
    <row r="49" spans="2:24" ht="15">
      <c r="B49" s="23" t="s">
        <v>83</v>
      </c>
      <c r="C49" s="128">
        <v>0.005</v>
      </c>
      <c r="D49" s="69">
        <v>11.905</v>
      </c>
      <c r="E49" s="128">
        <f t="shared" si="5"/>
        <v>0.11013</v>
      </c>
      <c r="F49" s="65">
        <f t="shared" si="5"/>
        <v>262.21952999999996</v>
      </c>
      <c r="G49" s="46"/>
      <c r="H49" s="100"/>
      <c r="I49" s="100"/>
      <c r="J49" s="100"/>
      <c r="K49" s="100"/>
      <c r="L49" s="100"/>
      <c r="M49" s="100"/>
      <c r="N49" s="100"/>
      <c r="O49" s="100"/>
      <c r="P49" s="100"/>
      <c r="Q49" s="97"/>
      <c r="R49" s="97"/>
      <c r="S49" s="101"/>
      <c r="T49" s="101"/>
      <c r="U49" s="101"/>
      <c r="V49" s="99"/>
      <c r="W49" s="97"/>
      <c r="X49" s="46"/>
    </row>
    <row r="50" spans="2:24" ht="15">
      <c r="B50" s="50"/>
      <c r="C50" s="118"/>
      <c r="D50" s="64"/>
      <c r="E50" s="128"/>
      <c r="F50" s="65"/>
      <c r="G50" s="46"/>
      <c r="H50" s="100"/>
      <c r="I50" s="100"/>
      <c r="J50" s="102"/>
      <c r="K50" s="100"/>
      <c r="L50" s="100"/>
      <c r="M50" s="100"/>
      <c r="N50" s="100"/>
      <c r="O50" s="100"/>
      <c r="P50" s="100"/>
      <c r="Q50" s="97"/>
      <c r="R50" s="97"/>
      <c r="S50" s="101"/>
      <c r="T50" s="101"/>
      <c r="U50" s="101"/>
      <c r="V50" s="99"/>
      <c r="W50" s="97"/>
      <c r="X50" s="46"/>
    </row>
    <row r="51" spans="2:25" ht="15.75" customHeight="1">
      <c r="B51" s="25" t="s">
        <v>17</v>
      </c>
      <c r="C51" s="140" t="s">
        <v>72</v>
      </c>
      <c r="D51" s="141"/>
      <c r="E51" s="140" t="s">
        <v>18</v>
      </c>
      <c r="F51" s="141"/>
      <c r="G51" s="102"/>
      <c r="H51" s="100"/>
      <c r="I51" s="100"/>
      <c r="J51" s="100"/>
      <c r="K51" s="102"/>
      <c r="L51" s="100"/>
      <c r="M51" s="100"/>
      <c r="N51" s="100"/>
      <c r="O51" s="100"/>
      <c r="P51" s="100"/>
      <c r="Q51" s="97"/>
      <c r="R51" s="97"/>
      <c r="S51" s="101"/>
      <c r="T51" s="101"/>
      <c r="U51" s="101"/>
      <c r="V51" s="99"/>
      <c r="W51" s="97"/>
      <c r="X51" s="46"/>
      <c r="Y51" s="33"/>
    </row>
    <row r="52" spans="2:25" s="5" customFormat="1" ht="15.75" customHeight="1">
      <c r="B52" s="23" t="s">
        <v>73</v>
      </c>
      <c r="C52" s="107">
        <v>0.005</v>
      </c>
      <c r="D52" s="69" t="s">
        <v>67</v>
      </c>
      <c r="E52" s="107">
        <f aca="true" t="shared" si="6" ref="E52:F54">C52/3.785</f>
        <v>0.001321003963011889</v>
      </c>
      <c r="F52" s="65" t="s">
        <v>67</v>
      </c>
      <c r="G52" s="100"/>
      <c r="H52" s="102"/>
      <c r="I52" s="102"/>
      <c r="J52" s="100"/>
      <c r="K52" s="100"/>
      <c r="L52" s="102"/>
      <c r="M52" s="100"/>
      <c r="N52" s="100"/>
      <c r="O52" s="100"/>
      <c r="P52" s="100"/>
      <c r="Q52" s="97"/>
      <c r="R52" s="97"/>
      <c r="S52" s="101"/>
      <c r="T52" s="101"/>
      <c r="U52" s="101"/>
      <c r="V52" s="99"/>
      <c r="W52" s="97"/>
      <c r="X52" s="46"/>
      <c r="Y52" s="32"/>
    </row>
    <row r="53" spans="2:25" s="5" customFormat="1" ht="16.5" customHeight="1">
      <c r="B53" s="23" t="s">
        <v>85</v>
      </c>
      <c r="C53" s="107">
        <v>0.014</v>
      </c>
      <c r="D53" s="69">
        <v>0.995</v>
      </c>
      <c r="E53" s="107">
        <f t="shared" si="6"/>
        <v>0.003698811096433289</v>
      </c>
      <c r="F53" s="65">
        <f t="shared" si="6"/>
        <v>0.2628797886393659</v>
      </c>
      <c r="G53" s="100"/>
      <c r="H53" s="100"/>
      <c r="I53" s="100"/>
      <c r="J53" s="100"/>
      <c r="K53" s="100"/>
      <c r="L53" s="100"/>
      <c r="M53" s="102"/>
      <c r="N53" s="100"/>
      <c r="O53" s="100"/>
      <c r="P53" s="100"/>
      <c r="Q53" s="97"/>
      <c r="R53" s="97"/>
      <c r="S53" s="101"/>
      <c r="T53" s="101"/>
      <c r="U53" s="101"/>
      <c r="V53" s="103"/>
      <c r="W53" s="97"/>
      <c r="X53" s="46"/>
      <c r="Y53" s="32"/>
    </row>
    <row r="54" spans="2:25" s="5" customFormat="1" ht="16.5" customHeight="1">
      <c r="B54" s="23" t="s">
        <v>75</v>
      </c>
      <c r="C54" s="107">
        <v>0.014</v>
      </c>
      <c r="D54" s="69">
        <v>1.009</v>
      </c>
      <c r="E54" s="107">
        <f t="shared" si="6"/>
        <v>0.003698811096433289</v>
      </c>
      <c r="F54" s="65">
        <f t="shared" si="6"/>
        <v>0.26657859973579917</v>
      </c>
      <c r="G54" s="100"/>
      <c r="H54" s="100"/>
      <c r="I54" s="100"/>
      <c r="J54" s="100"/>
      <c r="K54" s="100"/>
      <c r="L54" s="100"/>
      <c r="M54" s="100"/>
      <c r="N54" s="102"/>
      <c r="O54" s="100"/>
      <c r="P54" s="100"/>
      <c r="Q54" s="98"/>
      <c r="R54" s="97"/>
      <c r="S54" s="101"/>
      <c r="T54" s="101"/>
      <c r="U54" s="101"/>
      <c r="V54" s="103"/>
      <c r="W54" s="97"/>
      <c r="X54" s="46"/>
      <c r="Y54" s="32"/>
    </row>
    <row r="55" spans="2:25" ht="15.75">
      <c r="B55" s="23"/>
      <c r="C55" s="108"/>
      <c r="D55" s="66"/>
      <c r="E55" s="107"/>
      <c r="F55" s="4"/>
      <c r="G55" s="100"/>
      <c r="H55" s="100"/>
      <c r="I55" s="100"/>
      <c r="J55" s="100"/>
      <c r="K55" s="100"/>
      <c r="L55" s="100"/>
      <c r="M55" s="100"/>
      <c r="N55" s="100"/>
      <c r="O55" s="102"/>
      <c r="P55" s="100"/>
      <c r="Q55" s="97"/>
      <c r="R55" s="97"/>
      <c r="S55" s="104"/>
      <c r="T55" s="105"/>
      <c r="U55" s="101"/>
      <c r="V55" s="99"/>
      <c r="W55" s="106"/>
      <c r="X55" s="46"/>
      <c r="Y55" s="33"/>
    </row>
    <row r="56" spans="2:25" ht="15.75" customHeight="1">
      <c r="B56" s="25" t="s">
        <v>19</v>
      </c>
      <c r="C56" s="140" t="s">
        <v>20</v>
      </c>
      <c r="D56" s="141"/>
      <c r="E56" s="140" t="s">
        <v>21</v>
      </c>
      <c r="F56" s="141"/>
      <c r="G56" s="100"/>
      <c r="H56" s="100"/>
      <c r="I56" s="100"/>
      <c r="J56" s="100"/>
      <c r="K56" s="100"/>
      <c r="L56" s="100"/>
      <c r="M56" s="100"/>
      <c r="N56" s="100"/>
      <c r="O56" s="100"/>
      <c r="P56" s="102"/>
      <c r="Q56" s="97"/>
      <c r="R56" s="97"/>
      <c r="S56" s="97"/>
      <c r="T56" s="105"/>
      <c r="U56" s="101"/>
      <c r="V56" s="99"/>
      <c r="W56" s="97"/>
      <c r="X56" s="45"/>
      <c r="Y56" s="33"/>
    </row>
    <row r="57" spans="2:25" s="5" customFormat="1" ht="15">
      <c r="B57" s="23" t="s">
        <v>73</v>
      </c>
      <c r="C57" s="137">
        <v>0.00175</v>
      </c>
      <c r="D57" s="116">
        <v>0.83025</v>
      </c>
      <c r="E57" s="137">
        <f>C57/454*100</f>
        <v>0.00038546255506607935</v>
      </c>
      <c r="F57" s="71">
        <f>D57/454*1000</f>
        <v>1.8287444933920707</v>
      </c>
      <c r="G57" s="97"/>
      <c r="H57" s="97"/>
      <c r="I57" s="97"/>
      <c r="J57" s="97"/>
      <c r="K57" s="97"/>
      <c r="L57" s="97"/>
      <c r="M57" s="97"/>
      <c r="N57" s="97"/>
      <c r="O57" s="97"/>
      <c r="P57" s="98"/>
      <c r="Q57" s="97"/>
      <c r="R57" s="97"/>
      <c r="S57" s="97"/>
      <c r="T57" s="97"/>
      <c r="U57" s="101"/>
      <c r="V57" s="99"/>
      <c r="W57" s="99"/>
      <c r="X57" s="51"/>
      <c r="Y57" s="32"/>
    </row>
    <row r="58" spans="2:25" s="5" customFormat="1" ht="16.5" customHeight="1">
      <c r="B58" s="23" t="s">
        <v>85</v>
      </c>
      <c r="C58" s="133">
        <v>0.02225</v>
      </c>
      <c r="D58" s="116">
        <v>0.8455</v>
      </c>
      <c r="E58" s="133">
        <f>C58/454*100</f>
        <v>0.004900881057268722</v>
      </c>
      <c r="F58" s="71">
        <f>D58/454*1000</f>
        <v>1.8623348017621146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97"/>
      <c r="S58" s="97"/>
      <c r="T58" s="97"/>
      <c r="U58" s="101"/>
      <c r="V58" s="99"/>
      <c r="W58" s="99"/>
      <c r="X58" s="51"/>
      <c r="Y58" s="32"/>
    </row>
    <row r="59" spans="2:25" s="5" customFormat="1" ht="15.75">
      <c r="B59" s="23" t="s">
        <v>75</v>
      </c>
      <c r="C59" s="133">
        <v>0.0285</v>
      </c>
      <c r="D59" s="116">
        <v>0.869</v>
      </c>
      <c r="E59" s="133">
        <f>C59/454*100</f>
        <v>0.006277533039647577</v>
      </c>
      <c r="F59" s="71">
        <f>D59/454*1000</f>
        <v>1.9140969162995596</v>
      </c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  <c r="S59" s="97"/>
      <c r="T59" s="97"/>
      <c r="U59" s="101"/>
      <c r="V59" s="103"/>
      <c r="W59" s="97"/>
      <c r="X59" s="51"/>
      <c r="Y59" s="32"/>
    </row>
    <row r="60" spans="2:25" s="5" customFormat="1" ht="15.75" customHeight="1">
      <c r="B60" s="47"/>
      <c r="C60" s="107"/>
      <c r="D60" s="13"/>
      <c r="E60" s="133"/>
      <c r="F60" s="13"/>
      <c r="G60" s="46"/>
      <c r="H60" s="46"/>
      <c r="I60" s="46"/>
      <c r="J60" s="46"/>
      <c r="K60" s="46"/>
      <c r="L60" s="46"/>
      <c r="M60" s="46"/>
      <c r="N60" s="46"/>
      <c r="O60" s="60"/>
      <c r="P60" s="46"/>
      <c r="Q60" s="46"/>
      <c r="R60" s="46"/>
      <c r="S60" s="46"/>
      <c r="T60" s="46"/>
      <c r="U60" s="55"/>
      <c r="V60" s="51"/>
      <c r="W60" s="46"/>
      <c r="X60" s="51"/>
      <c r="Y60" s="32"/>
    </row>
    <row r="61" spans="2:25" ht="15.75">
      <c r="B61" s="25" t="s">
        <v>22</v>
      </c>
      <c r="C61" s="139" t="s">
        <v>20</v>
      </c>
      <c r="D61" s="139"/>
      <c r="E61" s="140" t="s">
        <v>23</v>
      </c>
      <c r="F61" s="141"/>
      <c r="G61" s="46"/>
      <c r="H61" s="46"/>
      <c r="I61" s="46"/>
      <c r="J61" s="46"/>
      <c r="K61" s="46"/>
      <c r="L61" s="46"/>
      <c r="M61" s="46"/>
      <c r="N61" s="46"/>
      <c r="O61" s="46"/>
      <c r="P61" s="60"/>
      <c r="Q61" s="46"/>
      <c r="R61" s="46"/>
      <c r="S61" s="46"/>
      <c r="T61" s="46"/>
      <c r="U61" s="55"/>
      <c r="V61" s="51"/>
      <c r="W61" s="46"/>
      <c r="X61" s="51"/>
      <c r="Y61" s="33"/>
    </row>
    <row r="62" spans="2:24" s="5" customFormat="1" ht="15.75">
      <c r="B62" s="23" t="s">
        <v>75</v>
      </c>
      <c r="C62" s="136">
        <v>0.006</v>
      </c>
      <c r="D62" s="117">
        <v>0.1085</v>
      </c>
      <c r="E62" s="136">
        <f>C62/454*1000000</f>
        <v>13.215859030837004</v>
      </c>
      <c r="F62" s="65">
        <f>D62/454*1000000</f>
        <v>238.98678414096915</v>
      </c>
      <c r="G62" s="46"/>
      <c r="H62" s="46"/>
      <c r="I62" s="46"/>
      <c r="J62" s="46"/>
      <c r="K62" s="46"/>
      <c r="L62" s="46"/>
      <c r="M62" s="46"/>
      <c r="N62" s="60"/>
      <c r="O62" s="46"/>
      <c r="P62" s="46"/>
      <c r="Q62" s="46"/>
      <c r="R62" s="46"/>
      <c r="S62" s="54"/>
      <c r="T62" s="55"/>
      <c r="U62" s="55"/>
      <c r="V62" s="51"/>
      <c r="W62" s="45"/>
      <c r="X62" s="46"/>
    </row>
    <row r="63" spans="2:24" s="5" customFormat="1" ht="15.75" customHeight="1">
      <c r="B63" s="23" t="s">
        <v>82</v>
      </c>
      <c r="C63" s="136">
        <v>0.0057</v>
      </c>
      <c r="D63" s="117" t="s">
        <v>67</v>
      </c>
      <c r="E63" s="136">
        <f>C63/454*1000000</f>
        <v>12.555066079295155</v>
      </c>
      <c r="F63" s="65" t="s">
        <v>67</v>
      </c>
      <c r="G63" s="46"/>
      <c r="H63" s="46"/>
      <c r="I63" s="46"/>
      <c r="J63" s="46"/>
      <c r="K63" s="46"/>
      <c r="L63" s="46"/>
      <c r="M63" s="46"/>
      <c r="N63" s="46"/>
      <c r="O63" s="60"/>
      <c r="P63" s="46"/>
      <c r="Q63" s="46"/>
      <c r="R63" s="46"/>
      <c r="S63" s="55"/>
      <c r="T63" s="54"/>
      <c r="U63" s="55"/>
      <c r="V63" s="51"/>
      <c r="W63" s="46"/>
      <c r="X63" s="45"/>
    </row>
    <row r="64" spans="2:24" s="5" customFormat="1" ht="15.75">
      <c r="B64" s="23" t="s">
        <v>87</v>
      </c>
      <c r="C64" s="136">
        <v>0.0056</v>
      </c>
      <c r="D64" s="117" t="s">
        <v>67</v>
      </c>
      <c r="E64" s="136">
        <f>C64/454*1000000</f>
        <v>12.334801762114537</v>
      </c>
      <c r="F64" s="65" t="s">
        <v>67</v>
      </c>
      <c r="G64" s="46"/>
      <c r="H64" s="46"/>
      <c r="I64" s="46"/>
      <c r="J64" s="46"/>
      <c r="K64" s="46"/>
      <c r="L64" s="46"/>
      <c r="M64" s="46"/>
      <c r="N64" s="46"/>
      <c r="O64" s="60"/>
      <c r="P64" s="46"/>
      <c r="Q64" s="46"/>
      <c r="R64" s="46"/>
      <c r="S64" s="55"/>
      <c r="T64" s="54"/>
      <c r="U64" s="55"/>
      <c r="V64" s="51"/>
      <c r="W64" s="46"/>
      <c r="X64" s="45"/>
    </row>
    <row r="65" spans="2:24" s="5" customFormat="1" ht="15.75" thickBot="1">
      <c r="B65" s="23"/>
      <c r="C65" s="80"/>
      <c r="D65" s="13"/>
      <c r="E65" s="125"/>
      <c r="F65" s="13"/>
      <c r="G65" s="46"/>
      <c r="H65" s="46"/>
      <c r="I65" s="46"/>
      <c r="J65" s="46"/>
      <c r="K65" s="46"/>
      <c r="L65" s="46"/>
      <c r="M65" s="46"/>
      <c r="N65" s="46"/>
      <c r="O65" s="46"/>
      <c r="P65" s="60"/>
      <c r="Q65" s="46"/>
      <c r="R65" s="46"/>
      <c r="S65" s="55"/>
      <c r="T65" s="55"/>
      <c r="U65" s="54"/>
      <c r="V65" s="56"/>
      <c r="W65" s="30"/>
      <c r="X65" s="37"/>
    </row>
    <row r="66" spans="2:24" s="5" customFormat="1" ht="15.75" customHeight="1" thickBot="1">
      <c r="B66" s="14"/>
      <c r="C66" s="115"/>
      <c r="D66" s="15"/>
      <c r="E66" s="15"/>
      <c r="F66" s="1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60"/>
      <c r="R66" s="46"/>
      <c r="S66" s="54"/>
      <c r="T66" s="55"/>
      <c r="U66" s="53"/>
      <c r="V66" s="57"/>
      <c r="W66" s="30"/>
      <c r="X66" s="37"/>
    </row>
    <row r="67" spans="2:24" s="5" customFormat="1" ht="15.75" customHeight="1" thickBot="1">
      <c r="B67" s="14"/>
      <c r="C67" s="115"/>
      <c r="D67" s="15"/>
      <c r="E67" s="15"/>
      <c r="F67" s="15"/>
      <c r="J67" s="61"/>
      <c r="K67" s="46"/>
      <c r="L67" s="46"/>
      <c r="M67" s="46"/>
      <c r="N67" s="46"/>
      <c r="O67" s="46"/>
      <c r="P67" s="46"/>
      <c r="Q67" s="46"/>
      <c r="R67" s="45"/>
      <c r="S67" s="55"/>
      <c r="T67" s="54"/>
      <c r="U67" s="56"/>
      <c r="V67" s="58"/>
      <c r="W67" s="30"/>
      <c r="X67" s="37"/>
    </row>
    <row r="68" spans="2:24" s="5" customFormat="1" ht="15.75" customHeight="1" thickBot="1">
      <c r="B68" s="19" t="s">
        <v>24</v>
      </c>
      <c r="C68" s="20"/>
      <c r="D68" s="15"/>
      <c r="E68" s="15"/>
      <c r="F68" s="15"/>
      <c r="J68" s="62"/>
      <c r="K68"/>
      <c r="L68"/>
      <c r="M68"/>
      <c r="N68"/>
      <c r="O68"/>
      <c r="P68"/>
      <c r="Q68"/>
      <c r="R68"/>
      <c r="S68" s="52"/>
      <c r="T68" s="59"/>
      <c r="U68" s="56"/>
      <c r="V68" s="41"/>
      <c r="W68" s="30"/>
      <c r="X68" s="37"/>
    </row>
    <row r="69" spans="2:24" s="5" customFormat="1" ht="16.5" customHeight="1" thickBot="1">
      <c r="B69" s="16"/>
      <c r="C69" s="16"/>
      <c r="D69" s="29" t="s">
        <v>25</v>
      </c>
      <c r="E69" s="29" t="s">
        <v>26</v>
      </c>
      <c r="F69" s="29" t="s">
        <v>27</v>
      </c>
      <c r="G69" s="29" t="s">
        <v>28</v>
      </c>
      <c r="H69" s="29" t="s">
        <v>29</v>
      </c>
      <c r="I69" s="29" t="s">
        <v>30</v>
      </c>
      <c r="J69" s="29" t="s">
        <v>31</v>
      </c>
      <c r="K69" s="29" t="s">
        <v>32</v>
      </c>
      <c r="L69" s="34"/>
      <c r="M69" s="30"/>
      <c r="N69" s="40"/>
      <c r="O69" s="40"/>
      <c r="P69" s="40"/>
      <c r="Q69" s="40"/>
      <c r="R69" s="40"/>
      <c r="S69" s="39"/>
      <c r="T69" s="40"/>
      <c r="U69" s="40"/>
      <c r="V69" s="41"/>
      <c r="W69" s="30"/>
      <c r="X69" s="37"/>
    </row>
    <row r="70" spans="2:24" s="5" customFormat="1" ht="12.75" customHeight="1" thickBot="1">
      <c r="B70" s="18"/>
      <c r="C70" s="18" t="s">
        <v>25</v>
      </c>
      <c r="D70" s="127" t="s">
        <v>67</v>
      </c>
      <c r="E70" s="127">
        <v>1.0941</v>
      </c>
      <c r="F70" s="127">
        <v>0.0094</v>
      </c>
      <c r="G70" s="127">
        <v>1.2447</v>
      </c>
      <c r="H70" s="127">
        <v>1.0369</v>
      </c>
      <c r="I70" s="127">
        <v>0.7085</v>
      </c>
      <c r="J70" s="127">
        <v>0.6407</v>
      </c>
      <c r="K70" s="127">
        <v>0.129</v>
      </c>
      <c r="L70" s="30"/>
      <c r="M70" s="30"/>
      <c r="N70" s="40"/>
      <c r="O70" s="40"/>
      <c r="P70" s="40"/>
      <c r="Q70" s="40"/>
      <c r="R70" s="40"/>
      <c r="S70" s="40"/>
      <c r="T70" s="39"/>
      <c r="U70" s="40"/>
      <c r="V70" s="42"/>
      <c r="W70" s="30"/>
      <c r="X70" s="38"/>
    </row>
    <row r="71" spans="2:23" s="5" customFormat="1" ht="16.5" customHeight="1">
      <c r="B71" s="17"/>
      <c r="C71" s="17" t="s">
        <v>26</v>
      </c>
      <c r="D71" s="127">
        <v>0.914</v>
      </c>
      <c r="E71" s="127" t="s">
        <v>67</v>
      </c>
      <c r="F71" s="127">
        <v>0.0086</v>
      </c>
      <c r="G71" s="127">
        <v>1.1376</v>
      </c>
      <c r="H71" s="127">
        <v>0.9477</v>
      </c>
      <c r="I71" s="127">
        <v>0.6476</v>
      </c>
      <c r="J71" s="127">
        <v>0.5856</v>
      </c>
      <c r="K71" s="127">
        <v>0.1179</v>
      </c>
      <c r="L71" s="26"/>
      <c r="M71" s="30"/>
      <c r="N71" s="40"/>
      <c r="O71" s="40"/>
      <c r="P71" s="40"/>
      <c r="Q71" s="40"/>
      <c r="R71" s="40"/>
      <c r="S71" s="40"/>
      <c r="T71" s="40"/>
      <c r="U71" s="39"/>
      <c r="V71" s="30"/>
      <c r="W71" s="26"/>
    </row>
    <row r="72" spans="2:23" s="5" customFormat="1" ht="15.75" customHeight="1" thickBot="1">
      <c r="B72" s="18"/>
      <c r="C72" s="18" t="s">
        <v>27</v>
      </c>
      <c r="D72" s="127">
        <v>106.73</v>
      </c>
      <c r="E72" s="127">
        <v>116.7733</v>
      </c>
      <c r="F72" s="127" t="s">
        <v>67</v>
      </c>
      <c r="G72" s="127">
        <v>132.8468</v>
      </c>
      <c r="H72" s="127">
        <v>110.6698</v>
      </c>
      <c r="I72" s="127">
        <v>75.62</v>
      </c>
      <c r="J72" s="127">
        <v>68.3819</v>
      </c>
      <c r="K72" s="127">
        <v>13.7661</v>
      </c>
      <c r="L72" s="30"/>
      <c r="M72" s="39"/>
      <c r="N72" s="40"/>
      <c r="O72" s="40"/>
      <c r="P72" s="40"/>
      <c r="Q72" s="40"/>
      <c r="R72" s="40"/>
      <c r="S72" s="40"/>
      <c r="T72" s="40"/>
      <c r="U72" s="36"/>
      <c r="V72" s="37"/>
      <c r="W72" s="30"/>
    </row>
    <row r="73" spans="2:23" s="5" customFormat="1" ht="16.5" thickBot="1">
      <c r="B73" s="17"/>
      <c r="C73" s="17" t="s">
        <v>28</v>
      </c>
      <c r="D73" s="127">
        <v>0.8034</v>
      </c>
      <c r="E73" s="127">
        <v>0.879</v>
      </c>
      <c r="F73" s="127">
        <v>0.0075</v>
      </c>
      <c r="G73" s="127" t="s">
        <v>67</v>
      </c>
      <c r="H73" s="127">
        <v>0.8331</v>
      </c>
      <c r="I73" s="127">
        <v>0.5692</v>
      </c>
      <c r="J73" s="127">
        <v>0.5147</v>
      </c>
      <c r="K73" s="127">
        <v>0.1036</v>
      </c>
      <c r="L73" s="30"/>
      <c r="M73" s="40"/>
      <c r="N73" s="39"/>
      <c r="O73" s="40"/>
      <c r="P73" s="40"/>
      <c r="Q73" s="40"/>
      <c r="R73" s="40"/>
      <c r="S73" s="40"/>
      <c r="T73" s="40"/>
      <c r="U73" s="36"/>
      <c r="V73" s="37"/>
      <c r="W73" s="30"/>
    </row>
    <row r="74" spans="2:23" s="5" customFormat="1" ht="16.5" thickBot="1">
      <c r="B74" s="18"/>
      <c r="C74" s="18" t="s">
        <v>29</v>
      </c>
      <c r="D74" s="127">
        <v>0.9644</v>
      </c>
      <c r="E74" s="127">
        <v>1.0552</v>
      </c>
      <c r="F74" s="127">
        <v>0.009</v>
      </c>
      <c r="G74" s="127">
        <v>1.2004</v>
      </c>
      <c r="H74" s="127" t="s">
        <v>67</v>
      </c>
      <c r="I74" s="127">
        <v>0.6833</v>
      </c>
      <c r="J74" s="127">
        <v>0.6179</v>
      </c>
      <c r="K74" s="127">
        <v>0.1244</v>
      </c>
      <c r="L74" s="30"/>
      <c r="M74" s="40"/>
      <c r="N74" s="40"/>
      <c r="O74" s="39"/>
      <c r="P74" s="40"/>
      <c r="Q74" s="40"/>
      <c r="R74" s="40"/>
      <c r="S74" s="40"/>
      <c r="T74" s="40"/>
      <c r="U74" s="35"/>
      <c r="V74" s="37"/>
      <c r="W74" s="26"/>
    </row>
    <row r="75" spans="2:23" s="5" customFormat="1" ht="16.5" thickBot="1">
      <c r="B75" s="17"/>
      <c r="C75" s="17" t="s">
        <v>30</v>
      </c>
      <c r="D75" s="127">
        <v>1.4114</v>
      </c>
      <c r="E75" s="127">
        <v>1.5442</v>
      </c>
      <c r="F75" s="127">
        <v>0.0132</v>
      </c>
      <c r="G75" s="127">
        <v>1.7568</v>
      </c>
      <c r="H75" s="127">
        <v>1.4635</v>
      </c>
      <c r="I75" s="127" t="s">
        <v>67</v>
      </c>
      <c r="J75" s="127">
        <v>0.9043</v>
      </c>
      <c r="K75" s="127">
        <v>0.182</v>
      </c>
      <c r="L75" s="30"/>
      <c r="M75" s="40"/>
      <c r="N75" s="40"/>
      <c r="O75" s="40"/>
      <c r="P75" s="39"/>
      <c r="Q75" s="40"/>
      <c r="R75" s="40"/>
      <c r="S75" s="40"/>
      <c r="T75" s="40"/>
      <c r="U75" s="36"/>
      <c r="V75" s="38"/>
      <c r="W75" s="30"/>
    </row>
    <row r="76" spans="2:23" s="5" customFormat="1" ht="15.75">
      <c r="B76" s="18"/>
      <c r="C76" s="18" t="s">
        <v>31</v>
      </c>
      <c r="D76" s="127">
        <v>1.5608</v>
      </c>
      <c r="E76" s="127">
        <v>1.7077</v>
      </c>
      <c r="F76" s="127">
        <v>0.0146</v>
      </c>
      <c r="G76" s="127">
        <v>1.9427</v>
      </c>
      <c r="H76" s="127">
        <v>1.6184</v>
      </c>
      <c r="I76" s="127">
        <v>1.1058</v>
      </c>
      <c r="J76" s="127" t="s">
        <v>67</v>
      </c>
      <c r="K76" s="127">
        <v>0.2013</v>
      </c>
      <c r="L76" s="30"/>
      <c r="M76" s="40"/>
      <c r="N76" s="40"/>
      <c r="O76" s="40"/>
      <c r="P76" s="40"/>
      <c r="Q76" s="39"/>
      <c r="R76" s="40"/>
      <c r="S76" s="40"/>
      <c r="T76" s="40"/>
      <c r="U76" s="30"/>
      <c r="V76" s="26"/>
      <c r="W76" s="30"/>
    </row>
    <row r="77" spans="2:24" s="5" customFormat="1" ht="15.75">
      <c r="B77" s="17"/>
      <c r="C77" s="17" t="s">
        <v>32</v>
      </c>
      <c r="D77" s="127">
        <v>7.7531</v>
      </c>
      <c r="E77" s="127">
        <v>8.4827</v>
      </c>
      <c r="F77" s="127">
        <v>0.0726</v>
      </c>
      <c r="G77" s="127">
        <v>9.6503</v>
      </c>
      <c r="H77" s="127">
        <v>8.0393</v>
      </c>
      <c r="I77" s="127">
        <v>5.4932</v>
      </c>
      <c r="J77" s="127">
        <v>4.9674</v>
      </c>
      <c r="K77" s="127" t="s">
        <v>67</v>
      </c>
      <c r="L77" s="30"/>
      <c r="M77" s="40"/>
      <c r="N77" s="56"/>
      <c r="O77" s="56"/>
      <c r="P77" s="56"/>
      <c r="Q77" s="56"/>
      <c r="R77" s="57"/>
      <c r="S77" s="56"/>
      <c r="T77" s="56"/>
      <c r="U77" s="74"/>
      <c r="V77" s="76"/>
      <c r="W77" s="74"/>
      <c r="X77" s="32"/>
    </row>
    <row r="78" spans="2:24" ht="15.75">
      <c r="B78" s="7"/>
      <c r="C78" s="8"/>
      <c r="D78" s="8"/>
      <c r="E78" s="8"/>
      <c r="F78" s="8"/>
      <c r="G78" s="110"/>
      <c r="H78" s="110"/>
      <c r="L78" s="30"/>
      <c r="M78" s="40"/>
      <c r="N78" s="56"/>
      <c r="O78" s="56"/>
      <c r="P78" s="56"/>
      <c r="Q78" s="56"/>
      <c r="R78" s="56"/>
      <c r="S78" s="57"/>
      <c r="T78" s="56"/>
      <c r="U78" s="75"/>
      <c r="V78" s="33"/>
      <c r="W78" s="33"/>
      <c r="X78" s="33"/>
    </row>
    <row r="79" spans="2:24" ht="16.5" customHeight="1">
      <c r="B79" s="9" t="s">
        <v>33</v>
      </c>
      <c r="E79" s="27"/>
      <c r="F79" s="27"/>
      <c r="G79" s="111"/>
      <c r="H79" s="111"/>
      <c r="I79" s="27"/>
      <c r="J79" s="27"/>
      <c r="M79" s="56"/>
      <c r="N79" s="56"/>
      <c r="O79" s="56"/>
      <c r="P79" s="56"/>
      <c r="Q79" s="56"/>
      <c r="R79" s="56"/>
      <c r="S79" s="56"/>
      <c r="T79" s="57"/>
      <c r="U79" s="75"/>
      <c r="V79" s="33"/>
      <c r="W79" s="33"/>
      <c r="X79" s="33"/>
    </row>
    <row r="80" spans="2:24" ht="16.5" customHeight="1">
      <c r="B80" s="1" t="s">
        <v>71</v>
      </c>
      <c r="E80" s="27">
        <f>1/E70</f>
        <v>0.9139932364500503</v>
      </c>
      <c r="F80" s="83"/>
      <c r="G80" s="112"/>
      <c r="H80" s="112"/>
      <c r="I80" s="83"/>
      <c r="J80" s="83"/>
      <c r="K80" s="84"/>
      <c r="L80" s="84"/>
      <c r="M80" s="85"/>
      <c r="N80" s="85"/>
      <c r="O80" s="56"/>
      <c r="P80" s="56"/>
      <c r="Q80" s="56"/>
      <c r="R80" s="56"/>
      <c r="S80" s="56"/>
      <c r="T80" s="57"/>
      <c r="U80" s="75"/>
      <c r="V80" s="33"/>
      <c r="W80" s="33"/>
      <c r="X80" s="33"/>
    </row>
    <row r="81" spans="2:24" ht="15.75" customHeight="1">
      <c r="B81" s="1" t="s">
        <v>34</v>
      </c>
      <c r="E81" s="27"/>
      <c r="F81" s="86"/>
      <c r="G81" s="113"/>
      <c r="H81" s="87"/>
      <c r="I81" s="83"/>
      <c r="J81" s="83"/>
      <c r="K81" s="88"/>
      <c r="L81" s="88"/>
      <c r="M81" s="89"/>
      <c r="N81" s="90"/>
      <c r="O81" s="75"/>
      <c r="P81" s="75"/>
      <c r="Q81" s="75"/>
      <c r="R81" s="75"/>
      <c r="S81" s="75"/>
      <c r="T81" s="75"/>
      <c r="U81" s="72"/>
      <c r="V81" s="33"/>
      <c r="W81" s="33"/>
      <c r="X81" s="33"/>
    </row>
    <row r="82" spans="2:24" ht="15.75" customHeight="1">
      <c r="B82" s="1" t="s">
        <v>70</v>
      </c>
      <c r="E82" s="27"/>
      <c r="F82" s="86"/>
      <c r="G82" s="113"/>
      <c r="H82" s="87"/>
      <c r="I82" s="83"/>
      <c r="J82" s="83"/>
      <c r="K82" s="88"/>
      <c r="L82" s="88"/>
      <c r="M82" s="89"/>
      <c r="N82" s="90"/>
      <c r="O82" s="75"/>
      <c r="P82" s="75"/>
      <c r="Q82" s="75"/>
      <c r="R82" s="75"/>
      <c r="S82" s="75"/>
      <c r="T82" s="75"/>
      <c r="U82" s="72"/>
      <c r="V82" s="33"/>
      <c r="W82" s="33"/>
      <c r="X82" s="33"/>
    </row>
    <row r="83" spans="2:24" ht="15" customHeight="1">
      <c r="B83" s="1" t="s">
        <v>35</v>
      </c>
      <c r="E83" s="27"/>
      <c r="F83" s="91"/>
      <c r="G83" s="112"/>
      <c r="H83" s="112"/>
      <c r="I83" s="83"/>
      <c r="J83" s="83"/>
      <c r="K83" s="88"/>
      <c r="L83" s="88"/>
      <c r="M83" s="92"/>
      <c r="N83" s="93"/>
      <c r="O83" s="73"/>
      <c r="P83" s="73"/>
      <c r="Q83" s="73"/>
      <c r="R83" s="73"/>
      <c r="S83" s="73"/>
      <c r="T83" s="73"/>
      <c r="U83" s="73"/>
      <c r="V83" s="73"/>
      <c r="W83" s="73"/>
      <c r="X83" s="33"/>
    </row>
    <row r="84" spans="2:24" ht="15">
      <c r="B84" s="1" t="s">
        <v>36</v>
      </c>
      <c r="E84" s="27"/>
      <c r="F84" s="83"/>
      <c r="G84" s="112"/>
      <c r="H84" s="112"/>
      <c r="I84" s="83"/>
      <c r="J84" s="83"/>
      <c r="K84" s="88"/>
      <c r="L84" s="92"/>
      <c r="M84" s="93"/>
      <c r="N84" s="92"/>
      <c r="O84" s="73"/>
      <c r="P84" s="73"/>
      <c r="Q84" s="73"/>
      <c r="R84" s="73"/>
      <c r="S84" s="73"/>
      <c r="T84" s="73"/>
      <c r="U84" s="79"/>
      <c r="V84" s="73"/>
      <c r="W84" s="73"/>
      <c r="X84" s="33"/>
    </row>
    <row r="85" spans="2:24" ht="15">
      <c r="B85" s="1" t="s">
        <v>37</v>
      </c>
      <c r="E85" s="27"/>
      <c r="F85" s="83"/>
      <c r="G85" s="112"/>
      <c r="H85" s="112"/>
      <c r="I85" s="83"/>
      <c r="J85" s="83"/>
      <c r="K85" s="88"/>
      <c r="L85" s="93"/>
      <c r="M85" s="93"/>
      <c r="N85" s="93"/>
      <c r="O85" s="77"/>
      <c r="P85" s="73"/>
      <c r="Q85" s="73"/>
      <c r="R85" s="73"/>
      <c r="S85" s="73"/>
      <c r="T85" s="73"/>
      <c r="U85" s="73"/>
      <c r="V85" s="73"/>
      <c r="W85" s="73"/>
      <c r="X85" s="33"/>
    </row>
    <row r="86" spans="2:24" ht="15">
      <c r="B86" s="1" t="s">
        <v>38</v>
      </c>
      <c r="F86" s="84"/>
      <c r="G86" s="114"/>
      <c r="H86" s="114"/>
      <c r="I86" s="94"/>
      <c r="J86" s="88"/>
      <c r="K86" s="88"/>
      <c r="L86" s="93"/>
      <c r="M86" s="93"/>
      <c r="N86" s="93"/>
      <c r="O86" s="73"/>
      <c r="P86" s="77"/>
      <c r="Q86" s="73"/>
      <c r="R86" s="73"/>
      <c r="S86" s="73"/>
      <c r="T86" s="73"/>
      <c r="U86" s="73"/>
      <c r="V86" s="73"/>
      <c r="W86" s="73"/>
      <c r="X86" s="33"/>
    </row>
    <row r="87" spans="2:24" ht="15">
      <c r="B87" s="1" t="s">
        <v>39</v>
      </c>
      <c r="F87" s="84"/>
      <c r="G87" s="114"/>
      <c r="H87" s="114"/>
      <c r="I87" s="94"/>
      <c r="J87" s="88"/>
      <c r="K87" s="95"/>
      <c r="L87" s="93"/>
      <c r="M87" s="92"/>
      <c r="N87" s="93"/>
      <c r="O87" s="73"/>
      <c r="P87" s="73"/>
      <c r="Q87" s="73"/>
      <c r="R87" s="73"/>
      <c r="S87" s="73"/>
      <c r="T87" s="73"/>
      <c r="U87" s="73"/>
      <c r="V87" s="73"/>
      <c r="W87" s="73"/>
      <c r="X87" s="33"/>
    </row>
    <row r="88" spans="2:24" ht="15">
      <c r="B88" s="1" t="s">
        <v>40</v>
      </c>
      <c r="G88" s="110"/>
      <c r="H88" s="110"/>
      <c r="J88" s="33"/>
      <c r="K88" s="73"/>
      <c r="L88" s="73"/>
      <c r="M88" s="77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33"/>
    </row>
    <row r="89" spans="2:24" ht="15">
      <c r="B89" s="1" t="s">
        <v>41</v>
      </c>
      <c r="G89" s="110"/>
      <c r="H89" s="110"/>
      <c r="J89" s="33"/>
      <c r="K89" s="73"/>
      <c r="L89" s="73"/>
      <c r="M89" s="73"/>
      <c r="N89" s="77"/>
      <c r="O89" s="73"/>
      <c r="P89" s="73"/>
      <c r="Q89" s="73"/>
      <c r="R89" s="73"/>
      <c r="S89" s="73"/>
      <c r="T89" s="73"/>
      <c r="U89" s="73"/>
      <c r="V89" s="77"/>
      <c r="W89" s="73"/>
      <c r="X89" s="33"/>
    </row>
    <row r="90" spans="2:24" ht="15">
      <c r="B90" s="1" t="s">
        <v>42</v>
      </c>
      <c r="G90" s="110"/>
      <c r="H90" s="110"/>
      <c r="J90" s="33"/>
      <c r="K90" s="73"/>
      <c r="L90" s="73"/>
      <c r="M90" s="73"/>
      <c r="N90" s="73"/>
      <c r="O90" s="77"/>
      <c r="P90" s="73"/>
      <c r="Q90" s="73"/>
      <c r="R90" s="73"/>
      <c r="S90" s="73"/>
      <c r="T90" s="73"/>
      <c r="U90" s="73"/>
      <c r="V90" s="73"/>
      <c r="W90" s="77"/>
      <c r="X90" s="33"/>
    </row>
    <row r="91" spans="2:24" ht="15">
      <c r="B91" s="1" t="s">
        <v>43</v>
      </c>
      <c r="G91" s="110"/>
      <c r="H91" s="110"/>
      <c r="J91" s="33"/>
      <c r="K91" s="73"/>
      <c r="L91" s="73"/>
      <c r="M91" s="73"/>
      <c r="N91" s="73"/>
      <c r="O91" s="73"/>
      <c r="P91" s="77"/>
      <c r="Q91" s="73"/>
      <c r="R91" s="73"/>
      <c r="S91" s="73"/>
      <c r="T91" s="73"/>
      <c r="U91" s="73"/>
      <c r="V91" s="33"/>
      <c r="W91" s="33"/>
      <c r="X91" s="33"/>
    </row>
    <row r="92" spans="2:24" ht="15">
      <c r="B92" s="1" t="s">
        <v>44</v>
      </c>
      <c r="G92" s="110"/>
      <c r="H92" s="110"/>
      <c r="J92" s="33"/>
      <c r="K92" s="73"/>
      <c r="L92" s="73"/>
      <c r="M92" s="73"/>
      <c r="N92" s="73"/>
      <c r="O92" s="73"/>
      <c r="P92" s="73"/>
      <c r="Q92" s="77"/>
      <c r="R92" s="73"/>
      <c r="S92" s="73"/>
      <c r="T92" s="73"/>
      <c r="U92" s="78"/>
      <c r="V92" s="33"/>
      <c r="W92" s="33"/>
      <c r="X92" s="33"/>
    </row>
    <row r="93" spans="2:24" ht="15">
      <c r="B93" s="1" t="s">
        <v>45</v>
      </c>
      <c r="G93" s="110"/>
      <c r="H93" s="110"/>
      <c r="J93" s="33"/>
      <c r="K93" s="73"/>
      <c r="L93" s="73"/>
      <c r="M93" s="73"/>
      <c r="N93" s="73"/>
      <c r="O93" s="73"/>
      <c r="P93" s="73"/>
      <c r="Q93" s="73"/>
      <c r="R93" s="77"/>
      <c r="S93" s="73"/>
      <c r="T93" s="73"/>
      <c r="U93" s="33"/>
      <c r="V93" s="33"/>
      <c r="W93" s="33"/>
      <c r="X93" s="33"/>
    </row>
    <row r="94" spans="2:23" ht="15">
      <c r="B94" s="1" t="s">
        <v>46</v>
      </c>
      <c r="G94" s="110"/>
      <c r="H94" s="110"/>
      <c r="J94" s="33"/>
      <c r="K94" s="73"/>
      <c r="L94" s="73"/>
      <c r="M94" s="73"/>
      <c r="N94" s="73"/>
      <c r="O94" s="73"/>
      <c r="P94" s="73"/>
      <c r="Q94" s="73"/>
      <c r="R94" s="73"/>
      <c r="S94" s="77"/>
      <c r="T94" s="73"/>
      <c r="U94" s="33"/>
      <c r="V94" s="33"/>
      <c r="W94" s="33"/>
    </row>
    <row r="95" spans="2:23" ht="15">
      <c r="B95" s="1" t="s">
        <v>47</v>
      </c>
      <c r="G95" s="110"/>
      <c r="H95" s="110"/>
      <c r="J95" s="33"/>
      <c r="K95" s="33"/>
      <c r="L95" s="73"/>
      <c r="M95" s="73"/>
      <c r="N95" s="73"/>
      <c r="O95" s="73"/>
      <c r="P95" s="73"/>
      <c r="Q95" s="73"/>
      <c r="R95" s="73"/>
      <c r="S95" s="73"/>
      <c r="T95" s="77"/>
      <c r="U95" s="33"/>
      <c r="V95" s="33"/>
      <c r="W95" s="33"/>
    </row>
    <row r="96" spans="2:23" ht="15">
      <c r="B96" s="1" t="s">
        <v>48</v>
      </c>
      <c r="G96" s="110"/>
      <c r="H96" s="110"/>
      <c r="J96" s="33"/>
      <c r="K96" s="33"/>
      <c r="L96" s="73"/>
      <c r="M96" s="73"/>
      <c r="N96" s="73"/>
      <c r="O96" s="77"/>
      <c r="P96" s="73"/>
      <c r="Q96" s="73"/>
      <c r="R96" s="73"/>
      <c r="S96" s="73"/>
      <c r="T96" s="73"/>
      <c r="U96" s="33"/>
      <c r="V96" s="33"/>
      <c r="W96" s="33"/>
    </row>
    <row r="97" spans="2:22" ht="15">
      <c r="B97" s="1"/>
      <c r="G97" s="110"/>
      <c r="H97" s="110"/>
      <c r="J97" s="33"/>
      <c r="K97" s="33"/>
      <c r="L97" s="73"/>
      <c r="M97" s="73"/>
      <c r="N97" s="73"/>
      <c r="O97" s="73"/>
      <c r="P97" s="77"/>
      <c r="Q97" s="73"/>
      <c r="R97" s="73"/>
      <c r="S97" s="73"/>
      <c r="T97" s="73"/>
      <c r="U97" s="33"/>
      <c r="V97" s="33"/>
    </row>
    <row r="98" spans="7:22" ht="15">
      <c r="G98" s="110"/>
      <c r="H98" s="110"/>
      <c r="J98" s="33"/>
      <c r="K98" s="33"/>
      <c r="L98" s="73"/>
      <c r="M98" s="73"/>
      <c r="N98" s="73"/>
      <c r="O98" s="73"/>
      <c r="P98" s="73"/>
      <c r="Q98" s="77"/>
      <c r="R98" s="73"/>
      <c r="S98" s="73"/>
      <c r="T98" s="73"/>
      <c r="U98" s="33"/>
      <c r="V98" s="33"/>
    </row>
    <row r="99" spans="2:22" ht="15" customHeight="1">
      <c r="B99" s="157" t="s">
        <v>49</v>
      </c>
      <c r="C99" s="157"/>
      <c r="D99" s="157"/>
      <c r="E99" s="157"/>
      <c r="F99" s="157"/>
      <c r="G99" s="110"/>
      <c r="H99" s="110"/>
      <c r="J99" s="33"/>
      <c r="K99" s="33"/>
      <c r="L99" s="33"/>
      <c r="M99" s="73"/>
      <c r="N99" s="73"/>
      <c r="O99" s="73"/>
      <c r="P99" s="73"/>
      <c r="Q99" s="73"/>
      <c r="R99" s="77"/>
      <c r="S99" s="73"/>
      <c r="T99" s="73"/>
      <c r="U99" s="33"/>
      <c r="V99" s="33"/>
    </row>
    <row r="100" spans="2:22" ht="15">
      <c r="B100" s="138" t="s">
        <v>50</v>
      </c>
      <c r="C100" s="138"/>
      <c r="D100" s="138"/>
      <c r="E100" s="138"/>
      <c r="F100" s="138"/>
      <c r="G100" s="110"/>
      <c r="H100" s="110"/>
      <c r="J100" s="33"/>
      <c r="K100" s="33"/>
      <c r="L100" s="33"/>
      <c r="M100" s="73"/>
      <c r="N100" s="73"/>
      <c r="O100" s="73"/>
      <c r="P100" s="73"/>
      <c r="Q100" s="73"/>
      <c r="R100" s="73"/>
      <c r="S100" s="77"/>
      <c r="T100" s="73"/>
      <c r="U100" s="33"/>
      <c r="V100" s="33"/>
    </row>
    <row r="101" spans="2:22" ht="78" customHeight="1">
      <c r="B101" s="138" t="s">
        <v>51</v>
      </c>
      <c r="C101" s="138"/>
      <c r="D101" s="138"/>
      <c r="E101" s="138"/>
      <c r="F101" s="138"/>
      <c r="G101" s="110"/>
      <c r="H101" s="110"/>
      <c r="J101" s="33"/>
      <c r="K101" s="33"/>
      <c r="L101" s="33"/>
      <c r="M101" s="73"/>
      <c r="N101" s="73"/>
      <c r="O101" s="73"/>
      <c r="P101" s="73"/>
      <c r="Q101" s="73"/>
      <c r="R101" s="73"/>
      <c r="S101" s="73"/>
      <c r="T101" s="77"/>
      <c r="U101" s="33"/>
      <c r="V101" s="33"/>
    </row>
    <row r="102" spans="2:21" ht="15">
      <c r="B102" s="138" t="s">
        <v>52</v>
      </c>
      <c r="C102" s="138"/>
      <c r="D102" s="138"/>
      <c r="E102" s="138"/>
      <c r="F102" s="138"/>
      <c r="G102" s="110"/>
      <c r="H102" s="110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2:21" ht="15" customHeight="1">
      <c r="B103" s="138" t="s">
        <v>53</v>
      </c>
      <c r="C103" s="138"/>
      <c r="D103" s="138"/>
      <c r="E103" s="138"/>
      <c r="F103" s="138"/>
      <c r="G103" s="110"/>
      <c r="H103" s="110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2:21" ht="15">
      <c r="B104" s="138" t="s">
        <v>54</v>
      </c>
      <c r="C104" s="138"/>
      <c r="D104" s="138"/>
      <c r="E104" s="138"/>
      <c r="F104" s="138"/>
      <c r="G104" s="110"/>
      <c r="H104" s="110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2:21" ht="15">
      <c r="B105" s="138" t="s">
        <v>55</v>
      </c>
      <c r="C105" s="138"/>
      <c r="D105" s="138"/>
      <c r="E105" s="138"/>
      <c r="F105" s="138"/>
      <c r="G105" s="110"/>
      <c r="H105" s="110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2:8" ht="15">
      <c r="B106" s="158" t="s">
        <v>56</v>
      </c>
      <c r="C106" s="158"/>
      <c r="D106" s="158"/>
      <c r="E106" s="158"/>
      <c r="F106" s="158"/>
      <c r="G106" s="110"/>
      <c r="H106" s="110"/>
    </row>
    <row r="107" spans="7:8" ht="15">
      <c r="G107" s="110"/>
      <c r="H107" s="110"/>
    </row>
    <row r="108" spans="2:8" ht="15.75">
      <c r="B108" s="31" t="s">
        <v>57</v>
      </c>
      <c r="C108" s="154"/>
      <c r="D108" s="156"/>
      <c r="E108" s="156"/>
      <c r="F108" s="155"/>
      <c r="G108" s="110"/>
      <c r="H108" s="110"/>
    </row>
    <row r="109" spans="2:8" ht="30.75" customHeight="1">
      <c r="B109" s="31" t="s">
        <v>58</v>
      </c>
      <c r="C109" s="154" t="s">
        <v>59</v>
      </c>
      <c r="D109" s="155"/>
      <c r="E109" s="154" t="s">
        <v>60</v>
      </c>
      <c r="F109" s="155"/>
      <c r="G109" s="110"/>
      <c r="H109" s="110"/>
    </row>
    <row r="110" spans="2:8" ht="30.75" customHeight="1">
      <c r="B110" s="31" t="s">
        <v>61</v>
      </c>
      <c r="C110" s="154" t="s">
        <v>62</v>
      </c>
      <c r="D110" s="155"/>
      <c r="E110" s="154" t="s">
        <v>63</v>
      </c>
      <c r="F110" s="155"/>
      <c r="G110" s="110"/>
      <c r="H110" s="110"/>
    </row>
    <row r="111" spans="2:8" ht="15" customHeight="1">
      <c r="B111" s="148" t="s">
        <v>64</v>
      </c>
      <c r="C111" s="150" t="s">
        <v>65</v>
      </c>
      <c r="D111" s="151"/>
      <c r="E111" s="150" t="s">
        <v>66</v>
      </c>
      <c r="F111" s="151"/>
      <c r="G111" s="110"/>
      <c r="H111" s="110"/>
    </row>
    <row r="112" spans="2:8" ht="15" customHeight="1">
      <c r="B112" s="149"/>
      <c r="C112" s="152"/>
      <c r="D112" s="153"/>
      <c r="E112" s="152"/>
      <c r="F112" s="153"/>
      <c r="G112" s="110"/>
      <c r="H112" s="110"/>
    </row>
  </sheetData>
  <sheetProtection/>
  <mergeCells count="39">
    <mergeCell ref="C109:D109"/>
    <mergeCell ref="B106:F106"/>
    <mergeCell ref="B105:F105"/>
    <mergeCell ref="E41:F41"/>
    <mergeCell ref="B103:F103"/>
    <mergeCell ref="E111:F112"/>
    <mergeCell ref="E110:F110"/>
    <mergeCell ref="E109:F109"/>
    <mergeCell ref="E46:F46"/>
    <mergeCell ref="C46:D46"/>
    <mergeCell ref="B99:F99"/>
    <mergeCell ref="B100:F100"/>
    <mergeCell ref="E61:F61"/>
    <mergeCell ref="C16:D16"/>
    <mergeCell ref="E31:F31"/>
    <mergeCell ref="C4:F4"/>
    <mergeCell ref="B111:B112"/>
    <mergeCell ref="C111:D112"/>
    <mergeCell ref="C110:D110"/>
    <mergeCell ref="C108:F108"/>
    <mergeCell ref="B102:F102"/>
    <mergeCell ref="C41:D41"/>
    <mergeCell ref="E36:F36"/>
    <mergeCell ref="C26:D26"/>
    <mergeCell ref="E26:F26"/>
    <mergeCell ref="C11:D11"/>
    <mergeCell ref="E11:F11"/>
    <mergeCell ref="E16:F16"/>
    <mergeCell ref="E21:F21"/>
    <mergeCell ref="B104:F104"/>
    <mergeCell ref="C61:D61"/>
    <mergeCell ref="B101:F101"/>
    <mergeCell ref="C36:D36"/>
    <mergeCell ref="C31:D31"/>
    <mergeCell ref="C21:D21"/>
    <mergeCell ref="C56:D56"/>
    <mergeCell ref="E51:F51"/>
    <mergeCell ref="C51:D51"/>
    <mergeCell ref="E56:F5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2020-05-04T08:46:41Z</dcterms:modified>
  <cp:category/>
  <cp:version/>
  <cp:contentType/>
  <cp:contentStatus/>
</cp:coreProperties>
</file>