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<sst xmlns="http://schemas.openxmlformats.org/spreadsheetml/2006/main" count="170" uniqueCount="98">
  <si>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</si>
  <si>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</si>
  <si>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</si>
  <si>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</si>
  <si>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</si>
  <si>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</si>
  <si>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</si>
  <si>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</si>
  <si>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</si>
  <si>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</si>
  <si>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</si>
  <si>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</si>
  <si>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</si>
  <si>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</si>
  <si>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</si>
  <si>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</si>
  <si>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</si>
  <si>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</si>
  <si>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</si>
  <si>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</si>
  <si>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</si>
  <si>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</si>
  <si>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</si>
  <si>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</si>
  <si>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</si>
  <si>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</si>
  <si>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</si>
  <si>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</si>
  <si>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</si>
  <si>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</si>
  <si>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</si>
  <si>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</si>
  <si>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</si>
  <si>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</si>
  <si>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</si>
  <si>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</si>
  <si>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</si>
  <si>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</si>
  <si>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</si>
  <si>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</si>
  <si>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</si>
  <si>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</si>
  <si>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</si>
  <si>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</si>
  <si>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</si>
  <si>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</si>
  <si>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</si>
  <si>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</si>
  <si>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</si>
  <si>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</si>
  <si>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</si>
  <si>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</si>
  <si>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</si>
  <si>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</si>
  <si>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</si>
  <si>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</si>
  <si>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</si>
  <si>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</si>
  <si>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</si>
  <si>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</si>
  <si>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</si>
  <si>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</si>
  <si>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</si>
  <si>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</si>
  <si>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</si>
  <si>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</si>
  <si>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</si>
  <si>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</si>
  <si>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</si>
  <si>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</si>
  <si>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</si>
  <si>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</si>
  <si>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</si>
  <si>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</si>
  <si>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</si>
  <si>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</si>
  <si>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</si>
  <si>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-Березень '19 (€/МT)</t>
  </si>
  <si>
    <t>CME -Березень'19</t>
  </si>
  <si>
    <t>CME -Травень'19</t>
  </si>
  <si>
    <t>CME - Березень'19</t>
  </si>
  <si>
    <t>CME - Січень '19</t>
  </si>
  <si>
    <t>Euronext - Травень '19 (€/МT)</t>
  </si>
  <si>
    <t>Ціна ($) за амер, галон</t>
  </si>
  <si>
    <t>TOCOM - Травень '19 (¥/МT)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</si>
  <si>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</si>
  <si>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</si>
  <si>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</si>
  <si>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</si>
  <si>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</si>
  <si>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</si>
  <si>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</si>
  <si>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</si>
  <si>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</si>
  <si>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</si>
  <si>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</si>
  <si>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Euronext -Листопад'19 (€/МT)</t>
  </si>
  <si>
    <t>1 березня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</si>
</sst>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97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80</v>
      </c>
      <c r="C7" s="117">
        <v>0.02</v>
      </c>
      <c r="D7" s="14">
        <v>3.634</v>
      </c>
      <c r="E7" s="117">
        <f aca="true" t="shared" si="0" ref="E7:F9">C7*39.3683</f>
        <v>0.787366</v>
      </c>
      <c r="F7" s="13">
        <f t="shared" si="0"/>
        <v>143.0644022</v>
      </c>
    </row>
    <row r="8" spans="2:6" s="6" customFormat="1" ht="15">
      <c r="B8" s="24" t="s">
        <v>79</v>
      </c>
      <c r="C8" s="117">
        <v>0.022</v>
      </c>
      <c r="D8" s="14">
        <v>3.724</v>
      </c>
      <c r="E8" s="117">
        <f t="shared" si="0"/>
        <v>0.8661026</v>
      </c>
      <c r="F8" s="13">
        <f t="shared" si="0"/>
        <v>146.6075492</v>
      </c>
    </row>
    <row r="9" spans="2:17" s="6" customFormat="1" ht="15">
      <c r="B9" s="24" t="s">
        <v>85</v>
      </c>
      <c r="C9" s="117">
        <v>0.02</v>
      </c>
      <c r="D9" s="14">
        <v>3.812</v>
      </c>
      <c r="E9" s="117">
        <f t="shared" si="0"/>
        <v>0.787366</v>
      </c>
      <c r="F9" s="13">
        <f>D9*39.3683</f>
        <v>150.07195959999999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77</v>
      </c>
      <c r="C12" s="135">
        <v>2.59</v>
      </c>
      <c r="D12" s="13">
        <v>160</v>
      </c>
      <c r="E12" s="135">
        <f>C12/$D$86</f>
        <v>2.938506920807806</v>
      </c>
      <c r="F12" s="71">
        <f aca="true" t="shared" si="1" ref="E12:F14">D12/$D$86</f>
        <v>181.52938506920808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35">
        <v>0.88</v>
      </c>
      <c r="D13" s="13">
        <v>168.5</v>
      </c>
      <c r="E13" s="135">
        <f t="shared" si="1"/>
        <v>0.9984116178806445</v>
      </c>
      <c r="F13" s="71">
        <f t="shared" si="1"/>
        <v>191.17313365100978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35">
        <v>1.15</v>
      </c>
      <c r="D14" s="13">
        <v>172</v>
      </c>
      <c r="E14" s="135">
        <f t="shared" si="1"/>
        <v>1.304742455184933</v>
      </c>
      <c r="F14" s="71">
        <f t="shared" si="1"/>
        <v>195.14408894939868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42">
        <v>150</v>
      </c>
      <c r="D17" s="87">
        <v>23550</v>
      </c>
      <c r="E17" s="116">
        <f aca="true" t="shared" si="2" ref="E17:F19">C17/$D$87</f>
        <v>1.34024303073624</v>
      </c>
      <c r="F17" s="71">
        <f t="shared" si="2"/>
        <v>210.4181558255897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42">
        <v>60</v>
      </c>
      <c r="D18" s="87">
        <v>24430</v>
      </c>
      <c r="E18" s="116">
        <f t="shared" si="2"/>
        <v>0.536097212294496</v>
      </c>
      <c r="F18" s="71">
        <f t="shared" si="2"/>
        <v>218.2809149392423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42">
        <v>160</v>
      </c>
      <c r="D19" s="87">
        <v>24350</v>
      </c>
      <c r="E19" s="116">
        <f t="shared" si="2"/>
        <v>1.4295925661186561</v>
      </c>
      <c r="F19" s="71">
        <f t="shared" si="2"/>
        <v>217.566118656183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80</v>
      </c>
      <c r="C22" s="117">
        <v>0.014</v>
      </c>
      <c r="D22" s="14">
        <v>4.54</v>
      </c>
      <c r="E22" s="117">
        <f aca="true" t="shared" si="3" ref="E22:F24">C22*36.7437</f>
        <v>0.5144118</v>
      </c>
      <c r="F22" s="13">
        <f t="shared" si="3"/>
        <v>166.816398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79</v>
      </c>
      <c r="C23" s="114">
        <v>0.022</v>
      </c>
      <c r="D23" s="14">
        <v>4.572</v>
      </c>
      <c r="E23" s="114">
        <f t="shared" si="3"/>
        <v>0.8083613999999999</v>
      </c>
      <c r="F23" s="13">
        <f t="shared" si="3"/>
        <v>167.99219639999998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85</v>
      </c>
      <c r="C24" s="114">
        <v>0.032</v>
      </c>
      <c r="D24" s="89">
        <v>4.634</v>
      </c>
      <c r="E24" s="114">
        <f t="shared" si="3"/>
        <v>1.1757984</v>
      </c>
      <c r="F24" s="13">
        <f t="shared" si="3"/>
        <v>170.2703058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77</v>
      </c>
      <c r="C27" s="135">
        <v>1.03</v>
      </c>
      <c r="D27" s="71">
        <v>191.25</v>
      </c>
      <c r="E27" s="135">
        <f aca="true" t="shared" si="4" ref="E27:F29">C27/$D$86</f>
        <v>1.168595416383027</v>
      </c>
      <c r="F27" s="71">
        <f t="shared" si="4"/>
        <v>216.98434309053778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35">
        <v>1.2</v>
      </c>
      <c r="D28" s="13">
        <v>185.75</v>
      </c>
      <c r="E28" s="135">
        <f t="shared" si="4"/>
        <v>1.3614703880190606</v>
      </c>
      <c r="F28" s="71">
        <f t="shared" si="4"/>
        <v>210.74427047878376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90</v>
      </c>
      <c r="C29" s="135">
        <v>0.99</v>
      </c>
      <c r="D29" s="13">
        <v>175.25</v>
      </c>
      <c r="E29" s="135">
        <f>C29/$D$86</f>
        <v>1.123213070115725</v>
      </c>
      <c r="F29" s="71">
        <f t="shared" si="4"/>
        <v>198.83140458361697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86</v>
      </c>
      <c r="C32" s="135">
        <v>0.77</v>
      </c>
      <c r="D32" s="13">
        <v>355.5</v>
      </c>
      <c r="E32" s="135">
        <f aca="true" t="shared" si="5" ref="E32:F34">C32/$D$86</f>
        <v>0.8736101656455639</v>
      </c>
      <c r="F32" s="71">
        <f t="shared" si="5"/>
        <v>403.3356024506467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35">
        <v>0.56</v>
      </c>
      <c r="D33" s="13">
        <v>357.75</v>
      </c>
      <c r="E33" s="135">
        <f t="shared" si="5"/>
        <v>0.6353528477422283</v>
      </c>
      <c r="F33" s="71">
        <f t="shared" si="5"/>
        <v>405.88835942818247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96</v>
      </c>
      <c r="C34" s="135">
        <v>0.62</v>
      </c>
      <c r="D34" s="66">
        <v>362.5</v>
      </c>
      <c r="E34" s="135">
        <f t="shared" si="5"/>
        <v>0.7034263671431813</v>
      </c>
      <c r="F34" s="71">
        <f t="shared" si="5"/>
        <v>411.2775130474246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17">
        <v>0.01</v>
      </c>
      <c r="D37" s="75" t="s">
        <v>72</v>
      </c>
      <c r="E37" s="117">
        <f aca="true" t="shared" si="6" ref="E37:F39">C37*58.0164</f>
        <v>0.580164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79</v>
      </c>
      <c r="C38" s="117">
        <v>0.002</v>
      </c>
      <c r="D38" s="75">
        <v>2.644</v>
      </c>
      <c r="E38" s="117">
        <f t="shared" si="6"/>
        <v>0.11603279999999999</v>
      </c>
      <c r="F38" s="71">
        <f t="shared" si="6"/>
        <v>153.3953616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85</v>
      </c>
      <c r="C39" s="117">
        <v>0.004</v>
      </c>
      <c r="D39" s="75">
        <v>2.65</v>
      </c>
      <c r="E39" s="117">
        <f t="shared" si="6"/>
        <v>0.23206559999999998</v>
      </c>
      <c r="F39" s="71">
        <f t="shared" si="6"/>
        <v>153.74346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81</v>
      </c>
      <c r="C42" s="117">
        <v>0.016</v>
      </c>
      <c r="D42" s="75">
        <v>8.984</v>
      </c>
      <c r="E42" s="117">
        <f aca="true" t="shared" si="7" ref="E42:F44">C42*36.7437</f>
        <v>0.5878992</v>
      </c>
      <c r="F42" s="71">
        <f t="shared" si="7"/>
        <v>330.1054008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17">
        <v>0.012</v>
      </c>
      <c r="D43" s="75">
        <v>9.114</v>
      </c>
      <c r="E43" s="117">
        <f t="shared" si="7"/>
        <v>0.4409244</v>
      </c>
      <c r="F43" s="71">
        <f t="shared" si="7"/>
        <v>334.8820818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79</v>
      </c>
      <c r="C44" s="117">
        <v>0.014</v>
      </c>
      <c r="D44" s="75">
        <v>9.244</v>
      </c>
      <c r="E44" s="117">
        <f t="shared" si="7"/>
        <v>0.5144118</v>
      </c>
      <c r="F44" s="71">
        <f t="shared" si="7"/>
        <v>339.6587628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4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91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92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78</v>
      </c>
      <c r="C52" s="117">
        <v>1</v>
      </c>
      <c r="D52" s="76">
        <v>303</v>
      </c>
      <c r="E52" s="117">
        <f aca="true" t="shared" si="8" ref="E52:F54">C52*1.1023</f>
        <v>1.1023</v>
      </c>
      <c r="F52" s="76">
        <f t="shared" si="8"/>
        <v>333.99690000000004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7">
        <v>1.4</v>
      </c>
      <c r="D53" s="76">
        <v>307.9</v>
      </c>
      <c r="E53" s="117">
        <f t="shared" si="8"/>
        <v>1.54322</v>
      </c>
      <c r="F53" s="76">
        <f t="shared" si="8"/>
        <v>339.39817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85</v>
      </c>
      <c r="C54" s="117">
        <v>1.4</v>
      </c>
      <c r="D54" s="76">
        <v>310.9</v>
      </c>
      <c r="E54" s="117">
        <f>C54*1.1023</f>
        <v>1.54322</v>
      </c>
      <c r="F54" s="76">
        <f t="shared" si="8"/>
        <v>342.70507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5">
        <v>0.01</v>
      </c>
      <c r="D57" s="71">
        <v>29.9</v>
      </c>
      <c r="E57" s="135">
        <f aca="true" t="shared" si="9" ref="E57:F59">C57/454*1000</f>
        <v>0.022026431718061675</v>
      </c>
      <c r="F57" s="71">
        <f t="shared" si="9"/>
        <v>65.8590308370044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35">
        <v>0.01</v>
      </c>
      <c r="D58" s="71">
        <v>30.31</v>
      </c>
      <c r="E58" s="135">
        <f t="shared" si="9"/>
        <v>0.022026431718061675</v>
      </c>
      <c r="F58" s="71">
        <f t="shared" si="9"/>
        <v>66.76211453744493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35">
        <v>0.01</v>
      </c>
      <c r="D59" s="71">
        <v>30.52</v>
      </c>
      <c r="E59" s="135">
        <f t="shared" si="9"/>
        <v>0.022026431718061675</v>
      </c>
      <c r="F59" s="71">
        <f t="shared" si="9"/>
        <v>67.22466960352423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4">
        <v>0.11</v>
      </c>
      <c r="D62" s="75" t="s">
        <v>72</v>
      </c>
      <c r="E62" s="114">
        <f aca="true" t="shared" si="10" ref="E62:F64">C62*22.026</f>
        <v>2.42286</v>
      </c>
      <c r="F62" s="71" t="s">
        <v>72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4">
        <v>0.1</v>
      </c>
      <c r="D63" s="75">
        <v>10.53</v>
      </c>
      <c r="E63" s="114">
        <f t="shared" si="10"/>
        <v>2.2026</v>
      </c>
      <c r="F63" s="71">
        <f t="shared" si="10"/>
        <v>231.93377999999998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85</v>
      </c>
      <c r="C64" s="114">
        <v>0.095</v>
      </c>
      <c r="D64" s="75">
        <v>10.695</v>
      </c>
      <c r="E64" s="114">
        <f t="shared" si="10"/>
        <v>2.09247</v>
      </c>
      <c r="F64" s="71">
        <f t="shared" si="10"/>
        <v>235.56807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5" t="s">
        <v>83</v>
      </c>
      <c r="D66" s="146"/>
      <c r="E66" s="145" t="s">
        <v>23</v>
      </c>
      <c r="F66" s="14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78</v>
      </c>
      <c r="C67" s="117">
        <v>0.011</v>
      </c>
      <c r="D67" s="75">
        <v>1.338</v>
      </c>
      <c r="E67" s="117">
        <f aca="true" t="shared" si="11" ref="E67:F69">C67/3.785</f>
        <v>0.0029062087186261555</v>
      </c>
      <c r="F67" s="71">
        <f t="shared" si="11"/>
        <v>0.35350066050198153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93</v>
      </c>
      <c r="C68" s="117">
        <v>0.004</v>
      </c>
      <c r="D68" s="75">
        <v>1.344</v>
      </c>
      <c r="E68" s="117">
        <f t="shared" si="11"/>
        <v>0.0010568031704095112</v>
      </c>
      <c r="F68" s="71">
        <f t="shared" si="11"/>
        <v>0.3550858652575958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79</v>
      </c>
      <c r="C69" s="117">
        <v>0.004</v>
      </c>
      <c r="D69" s="75">
        <v>1.355</v>
      </c>
      <c r="E69" s="117">
        <f t="shared" si="11"/>
        <v>0.0010568031704095112</v>
      </c>
      <c r="F69" s="71">
        <f t="shared" si="11"/>
        <v>0.3579920739762219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78</v>
      </c>
      <c r="C72" s="131">
        <v>0.001</v>
      </c>
      <c r="D72" s="126">
        <v>0.9755</v>
      </c>
      <c r="E72" s="131">
        <f>C72/454*100</f>
        <v>0.00022026431718061672</v>
      </c>
      <c r="F72" s="77">
        <f>D72/454*1000</f>
        <v>2.148678414096916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93</v>
      </c>
      <c r="C73" s="131">
        <v>0.0055</v>
      </c>
      <c r="D73" s="126">
        <v>0.9825</v>
      </c>
      <c r="E73" s="131">
        <f>C73/454*100</f>
        <v>0.001211453744493392</v>
      </c>
      <c r="F73" s="77">
        <f>D73/454*1000</f>
        <v>2.1640969162995596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79</v>
      </c>
      <c r="C74" s="131">
        <v>0.003</v>
      </c>
      <c r="D74" s="126">
        <v>0.999</v>
      </c>
      <c r="E74" s="131">
        <f>C74/454*100</f>
        <v>0.0006607929515418502</v>
      </c>
      <c r="F74" s="77">
        <f>D74/454*1000</f>
        <v>2.200440528634361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41">
        <v>0.0016</v>
      </c>
      <c r="D77" s="127">
        <v>0.1266</v>
      </c>
      <c r="E77" s="141">
        <f aca="true" t="shared" si="12" ref="E77:F79">C77/454*1000000</f>
        <v>3.524229074889868</v>
      </c>
      <c r="F77" s="71">
        <f t="shared" si="12"/>
        <v>278.8546255506608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79</v>
      </c>
      <c r="C78" s="141">
        <v>0.0016</v>
      </c>
      <c r="D78" s="127">
        <v>0.1302</v>
      </c>
      <c r="E78" s="141">
        <f t="shared" si="12"/>
        <v>3.524229074889868</v>
      </c>
      <c r="F78" s="71">
        <f t="shared" si="12"/>
        <v>286.78414096916305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85</v>
      </c>
      <c r="C79" s="141">
        <v>0.0018</v>
      </c>
      <c r="D79" s="127" t="s">
        <v>72</v>
      </c>
      <c r="E79" s="141">
        <f t="shared" si="12"/>
        <v>3.9647577092511015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1.1346</v>
      </c>
      <c r="F85" s="128">
        <v>0.0089</v>
      </c>
      <c r="G85" s="128">
        <v>1.3238</v>
      </c>
      <c r="H85" s="128">
        <v>0.9989</v>
      </c>
      <c r="I85" s="128">
        <v>0.7521</v>
      </c>
      <c r="J85" s="128">
        <v>0.7085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0.8814</v>
      </c>
      <c r="E86" s="129" t="s">
        <v>72</v>
      </c>
      <c r="F86" s="129">
        <v>0.0079</v>
      </c>
      <c r="G86" s="129">
        <v>1.1668</v>
      </c>
      <c r="H86" s="129">
        <v>0.8804</v>
      </c>
      <c r="I86" s="129">
        <v>0.6629</v>
      </c>
      <c r="J86" s="129">
        <v>0.6244</v>
      </c>
      <c r="K86" s="129">
        <v>0.1123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111.92</v>
      </c>
      <c r="E87" s="128">
        <v>126.9844</v>
      </c>
      <c r="F87" s="128" t="s">
        <v>72</v>
      </c>
      <c r="G87" s="128">
        <v>148.1597</v>
      </c>
      <c r="H87" s="128">
        <v>111.797</v>
      </c>
      <c r="I87" s="128">
        <v>84.1757</v>
      </c>
      <c r="J87" s="128">
        <v>79.2953</v>
      </c>
      <c r="K87" s="128">
        <v>14.259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0.7554</v>
      </c>
      <c r="E88" s="129">
        <v>0.8571</v>
      </c>
      <c r="F88" s="129">
        <v>0.0067</v>
      </c>
      <c r="G88" s="129" t="s">
        <v>72</v>
      </c>
      <c r="H88" s="129">
        <v>0.7546</v>
      </c>
      <c r="I88" s="129">
        <v>0.5681</v>
      </c>
      <c r="J88" s="129">
        <v>0.5352</v>
      </c>
      <c r="K88" s="129">
        <v>0.0962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1.0011</v>
      </c>
      <c r="E89" s="128">
        <v>1.1358</v>
      </c>
      <c r="F89" s="128">
        <v>0.0089</v>
      </c>
      <c r="G89" s="128">
        <v>1.3253</v>
      </c>
      <c r="H89" s="128" t="s">
        <v>72</v>
      </c>
      <c r="I89" s="128">
        <v>0.7529</v>
      </c>
      <c r="J89" s="128">
        <v>0.7093</v>
      </c>
      <c r="K89" s="128">
        <v>0.1275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1.3296</v>
      </c>
      <c r="E90" s="129">
        <v>1.5086</v>
      </c>
      <c r="F90" s="129">
        <v>0.0119</v>
      </c>
      <c r="G90" s="129">
        <v>1.7601</v>
      </c>
      <c r="H90" s="129">
        <v>1.3281</v>
      </c>
      <c r="I90" s="129" t="s">
        <v>72</v>
      </c>
      <c r="J90" s="129">
        <v>0.942</v>
      </c>
      <c r="K90" s="129">
        <v>0.1694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1.4114</v>
      </c>
      <c r="E91" s="128">
        <v>1.6014</v>
      </c>
      <c r="F91" s="128">
        <v>0.0126</v>
      </c>
      <c r="G91" s="128">
        <v>1.8685</v>
      </c>
      <c r="H91" s="128">
        <v>1.4099</v>
      </c>
      <c r="I91" s="128">
        <v>1.0616</v>
      </c>
      <c r="J91" s="128" t="s">
        <v>72</v>
      </c>
      <c r="K91" s="128">
        <v>0.1798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7.8491</v>
      </c>
      <c r="E92" s="129">
        <v>8.9056</v>
      </c>
      <c r="F92" s="129">
        <v>0.0701</v>
      </c>
      <c r="G92" s="129">
        <v>10.3906</v>
      </c>
      <c r="H92" s="129">
        <v>7.8405</v>
      </c>
      <c r="I92" s="129">
        <v>5.9034</v>
      </c>
      <c r="J92" s="129">
        <v>5.5611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4"/>
      <c r="D123" s="163"/>
      <c r="E123" s="163"/>
      <c r="F123" s="155"/>
      <c r="G123" s="120"/>
      <c r="H123" s="120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0"/>
      <c r="H124" s="120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0"/>
      <c r="H125" s="120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0"/>
      <c r="H126" s="120"/>
    </row>
    <row r="127" spans="2:8" ht="15" customHeight="1">
      <c r="B127" s="158"/>
      <c r="C127" s="161"/>
      <c r="D127" s="162"/>
      <c r="E127" s="161"/>
      <c r="F127" s="162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2019-03-04T08:34:12Z</dcterms:modified>
  <cp:category/>
  <cp:version/>
  <cp:contentType/>
  <cp:contentStatus/>
</cp:coreProperties>
</file>