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<sst xmlns="http://schemas.openxmlformats.org/spreadsheetml/2006/main" count="160" uniqueCount="105">
  <si>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</si>
  <si>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</si>
  <si>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</si>
  <si>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</si>
  <si>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</si>
  <si>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</si>
  <si>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</si>
  <si>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</si>
  <si>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</si>
  <si>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</si>
  <si>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</si>
  <si>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</si>
  <si>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</si>
  <si>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</si>
  <si>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</si>
  <si>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</si>
  <si>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</si>
  <si>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</si>
  <si>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</si>
  <si>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</si>
  <si>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</si>
  <si>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</si>
  <si>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</si>
  <si>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</si>
  <si>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</si>
  <si>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</si>
  <si>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</si>
  <si>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</si>
  <si>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</si>
  <si>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</si>
  <si>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</si>
  <si>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</si>
  <si>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</si>
  <si>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</si>
  <si>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</si>
  <si>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</si>
  <si>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</si>
  <si>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</si>
  <si>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</si>
  <si>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</si>
  <si>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</si>
  <si>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</si>
  <si>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</si>
  <si>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</si>
  <si>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</si>
  <si>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</si>
  <si>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</si>
  <si>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</si>
  <si>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</si>
  <si>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</si>
  <si>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</si>
  <si>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</si>
  <si>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</si>
  <si>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</si>
  <si>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</si>
  <si>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</si>
  <si>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</si>
  <si>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</si>
  <si>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</si>
  <si>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</si>
  <si>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</si>
  <si>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</si>
  <si>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</si>
  <si>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</si>
  <si>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</si>
  <si>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</si>
  <si>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</si>
  <si>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</si>
  <si>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</si>
  <si>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</si>
  <si>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</si>
  <si>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</si>
  <si>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</si>
  <si>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</si>
  <si>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</si>
  <si>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</si>
  <si>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</si>
  <si>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</si>
  <si>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</si>
  <si>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</si>
  <si>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</si>
  <si>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</si>
  <si>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</si>
  <si>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</si>
  <si>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</si>
  <si>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</si>
  <si>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</si>
  <si>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</si>
  <si>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</si>
  <si>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</si>
  <si>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</si>
  <si>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</si>
  <si>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</si>
  <si>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</si>
  <si>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</si>
  <si>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</si>
  <si>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</si>
  <si>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</si>
  <si>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</si>
  <si>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</si>
  <si>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</si>
  <si>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</si>
  <si>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</si>
  <si>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01 березня 2017 року</t>
  </si>
  <si>
    <t>CME -Жовтень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</si>
</sst>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4" t="s">
        <v>103</v>
      </c>
      <c r="D4" s="165"/>
      <c r="E4" s="165"/>
      <c r="F4" s="16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0" t="s">
        <v>5</v>
      </c>
      <c r="D6" s="161"/>
      <c r="E6" s="159" t="s">
        <v>6</v>
      </c>
      <c r="F6" s="159"/>
      <c r="G6"/>
      <c r="H6"/>
      <c r="I6"/>
    </row>
    <row r="7" spans="2:6" s="6" customFormat="1" ht="15">
      <c r="B7" s="25" t="s">
        <v>87</v>
      </c>
      <c r="C7" s="142">
        <v>0.09</v>
      </c>
      <c r="D7" s="14">
        <v>3.756</v>
      </c>
      <c r="E7" s="142">
        <f aca="true" t="shared" si="0" ref="E7:F9">C7*39.3683</f>
        <v>3.543147</v>
      </c>
      <c r="F7" s="13">
        <f t="shared" si="0"/>
        <v>147.86733479999998</v>
      </c>
    </row>
    <row r="8" spans="2:6" s="6" customFormat="1" ht="15">
      <c r="B8" s="25" t="s">
        <v>90</v>
      </c>
      <c r="C8" s="142">
        <v>0.082</v>
      </c>
      <c r="D8" s="14">
        <v>3.814</v>
      </c>
      <c r="E8" s="142">
        <f t="shared" si="0"/>
        <v>3.2282006</v>
      </c>
      <c r="F8" s="13">
        <f t="shared" si="0"/>
        <v>150.1506962</v>
      </c>
    </row>
    <row r="9" spans="2:17" s="6" customFormat="1" ht="15">
      <c r="B9" s="25" t="s">
        <v>95</v>
      </c>
      <c r="C9" s="142">
        <v>0.082</v>
      </c>
      <c r="D9" s="14">
        <v>3.884</v>
      </c>
      <c r="E9" s="142">
        <f t="shared" si="0"/>
        <v>3.2282006</v>
      </c>
      <c r="F9" s="13">
        <f t="shared" si="0"/>
        <v>152.90647719999998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4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9" t="s">
        <v>7</v>
      </c>
      <c r="D11" s="159"/>
      <c r="E11" s="160" t="s">
        <v>6</v>
      </c>
      <c r="F11" s="161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88</v>
      </c>
      <c r="C12" s="141">
        <v>0.44</v>
      </c>
      <c r="D12" s="13">
        <v>172</v>
      </c>
      <c r="E12" s="141">
        <f>C12/$D$86</f>
        <v>0.4636459430979979</v>
      </c>
      <c r="F12" s="77">
        <f>D12/D86</f>
        <v>181.24341412012646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94</v>
      </c>
      <c r="C13" s="141">
        <v>1.15</v>
      </c>
      <c r="D13" s="13">
        <v>176.5</v>
      </c>
      <c r="E13" s="141">
        <f>C13/$D$86</f>
        <v>1.2118018967334034</v>
      </c>
      <c r="F13" s="77">
        <f>D13/D86</f>
        <v>185.98524762908326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93</v>
      </c>
      <c r="C14" s="141">
        <v>0.42</v>
      </c>
      <c r="D14" s="13">
        <v>178.5</v>
      </c>
      <c r="E14" s="141">
        <f>C14/$D$86</f>
        <v>0.44257112750263433</v>
      </c>
      <c r="F14" s="77">
        <f>D14/D86</f>
        <v>188.09272918861961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9" t="s">
        <v>83</v>
      </c>
      <c r="D16" s="159"/>
      <c r="E16" s="160" t="s">
        <v>6</v>
      </c>
      <c r="F16" s="161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97</v>
      </c>
      <c r="C17" s="141">
        <v>380</v>
      </c>
      <c r="D17" s="100">
        <v>21500</v>
      </c>
      <c r="E17" s="141">
        <f aca="true" t="shared" si="1" ref="E17:F19">C17/$D$87</f>
        <v>3.3283699745992816</v>
      </c>
      <c r="F17" s="77">
        <f t="shared" si="1"/>
        <v>188.3156696154857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1">
        <v>460</v>
      </c>
      <c r="D18" s="100">
        <v>21550</v>
      </c>
      <c r="E18" s="141">
        <f t="shared" si="1"/>
        <v>4.029079442935973</v>
      </c>
      <c r="F18" s="77">
        <f t="shared" si="1"/>
        <v>188.7536130331961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1">
        <v>430</v>
      </c>
      <c r="D19" s="100">
        <v>22150</v>
      </c>
      <c r="E19" s="141">
        <f t="shared" si="1"/>
        <v>3.7663133923097134</v>
      </c>
      <c r="F19" s="77">
        <f t="shared" si="1"/>
        <v>194.0089340457213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0" t="s">
        <v>5</v>
      </c>
      <c r="D21" s="161"/>
      <c r="E21" s="159" t="s">
        <v>6</v>
      </c>
      <c r="F21" s="159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87</v>
      </c>
      <c r="C22" s="142">
        <v>0.106</v>
      </c>
      <c r="D22" s="14">
        <v>4.352</v>
      </c>
      <c r="E22" s="142">
        <f aca="true" t="shared" si="2" ref="E22:F24">C22*36.7437</f>
        <v>3.8948321999999997</v>
      </c>
      <c r="F22" s="13">
        <f t="shared" si="2"/>
        <v>159.9085824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90</v>
      </c>
      <c r="C23" s="142">
        <v>0.132</v>
      </c>
      <c r="D23" s="14">
        <v>4.572</v>
      </c>
      <c r="E23" s="142">
        <f t="shared" si="2"/>
        <v>4.850168399999999</v>
      </c>
      <c r="F23" s="13">
        <f t="shared" si="2"/>
        <v>167.99219639999998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95</v>
      </c>
      <c r="C24" s="142">
        <v>0.122</v>
      </c>
      <c r="D24" s="104">
        <v>4.712</v>
      </c>
      <c r="E24" s="142">
        <f t="shared" si="2"/>
        <v>4.4827314</v>
      </c>
      <c r="F24" s="13">
        <f t="shared" si="2"/>
        <v>173.13631439999997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42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59" t="s">
        <v>9</v>
      </c>
      <c r="D26" s="159"/>
      <c r="E26" s="160" t="s">
        <v>10</v>
      </c>
      <c r="F26" s="161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41">
        <v>1.31</v>
      </c>
      <c r="D27" s="77">
        <v>174.5</v>
      </c>
      <c r="E27" s="141">
        <f>C27/$D$86</f>
        <v>1.380400421496312</v>
      </c>
      <c r="F27" s="77">
        <f>D27/D86</f>
        <v>183.8777660695469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89</v>
      </c>
      <c r="C28" s="141">
        <v>1.72</v>
      </c>
      <c r="D28" s="13">
        <v>177</v>
      </c>
      <c r="E28" s="141">
        <f>C28/$D$86</f>
        <v>1.8124341412012646</v>
      </c>
      <c r="F28" s="77">
        <f>D28/D86</f>
        <v>186.51211801896736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98</v>
      </c>
      <c r="C29" s="141">
        <v>0.87</v>
      </c>
      <c r="D29" s="13">
        <v>174</v>
      </c>
      <c r="E29" s="141">
        <f>C29/$D$86</f>
        <v>0.916754478398314</v>
      </c>
      <c r="F29" s="77">
        <f>D29/D86</f>
        <v>183.3508956796628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9" t="s">
        <v>12</v>
      </c>
      <c r="D31" s="159"/>
      <c r="E31" s="159" t="s">
        <v>10</v>
      </c>
      <c r="F31" s="15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89</v>
      </c>
      <c r="C32" s="141">
        <v>1.26</v>
      </c>
      <c r="D32" s="13">
        <v>422</v>
      </c>
      <c r="E32" s="141">
        <f>C32/$D$86</f>
        <v>1.327713382507903</v>
      </c>
      <c r="F32" s="77">
        <f>D32/D86</f>
        <v>444.6786090621707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93</v>
      </c>
      <c r="C33" s="141">
        <v>0.72</v>
      </c>
      <c r="D33" s="13">
        <v>387.25</v>
      </c>
      <c r="E33" s="141">
        <f>C33/$D$86</f>
        <v>0.7586933614330875</v>
      </c>
      <c r="F33" s="77">
        <f>D33/$D$86</f>
        <v>408.0611169652266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101</v>
      </c>
      <c r="C34" s="141">
        <v>0.58</v>
      </c>
      <c r="D34" s="72">
        <v>389.75</v>
      </c>
      <c r="E34" s="141">
        <f>C34/$D$86</f>
        <v>0.6111696522655427</v>
      </c>
      <c r="F34" s="77">
        <f>D34/$D$86</f>
        <v>410.695468914647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87</v>
      </c>
      <c r="C37" s="142">
        <v>0.026</v>
      </c>
      <c r="D37" s="81">
        <v>2.602</v>
      </c>
      <c r="E37" s="142">
        <f aca="true" t="shared" si="3" ref="E37:F39">C37*58.0164</f>
        <v>1.5084263999999998</v>
      </c>
      <c r="F37" s="77">
        <f t="shared" si="3"/>
        <v>150.9586728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90</v>
      </c>
      <c r="C38" s="142">
        <v>0.022</v>
      </c>
      <c r="D38" s="81">
        <v>2.46</v>
      </c>
      <c r="E38" s="142">
        <f t="shared" si="3"/>
        <v>1.2763608</v>
      </c>
      <c r="F38" s="77">
        <f t="shared" si="3"/>
        <v>142.72034399999998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95</v>
      </c>
      <c r="C39" s="142">
        <v>0.026</v>
      </c>
      <c r="D39" s="81">
        <v>2.432</v>
      </c>
      <c r="E39" s="142">
        <f t="shared" si="3"/>
        <v>1.5084263999999998</v>
      </c>
      <c r="F39" s="77">
        <f t="shared" si="3"/>
        <v>141.0958848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87</v>
      </c>
      <c r="C42" s="142">
        <v>0.162</v>
      </c>
      <c r="D42" s="81">
        <v>10.412</v>
      </c>
      <c r="E42" s="142">
        <f aca="true" t="shared" si="4" ref="E42:F44">C42*36.7437</f>
        <v>5.9524794</v>
      </c>
      <c r="F42" s="77">
        <f t="shared" si="4"/>
        <v>382.5754044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90</v>
      </c>
      <c r="C43" s="142">
        <v>0.16</v>
      </c>
      <c r="D43" s="81">
        <v>10.506</v>
      </c>
      <c r="E43" s="142">
        <f t="shared" si="4"/>
        <v>5.878991999999999</v>
      </c>
      <c r="F43" s="77">
        <f t="shared" si="4"/>
        <v>386.0293122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2">
        <v>0.154</v>
      </c>
      <c r="D44" s="81">
        <v>10.476</v>
      </c>
      <c r="E44" s="142">
        <f t="shared" si="4"/>
        <v>5.658529799999999</v>
      </c>
      <c r="F44" s="77">
        <f t="shared" si="4"/>
        <v>384.9270012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9" t="s">
        <v>82</v>
      </c>
      <c r="D46" s="159"/>
      <c r="E46" s="160" t="s">
        <v>6</v>
      </c>
      <c r="F46" s="161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5">
        <v>950</v>
      </c>
      <c r="D47" s="101">
        <v>49500</v>
      </c>
      <c r="E47" s="137">
        <f aca="true" t="shared" si="5" ref="E47:F49">C47/$D$87</f>
        <v>8.320924936498205</v>
      </c>
      <c r="F47" s="77">
        <f t="shared" si="5"/>
        <v>433.5639835333275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67">
        <v>70</v>
      </c>
      <c r="D48" s="101">
        <v>47350</v>
      </c>
      <c r="E48" s="142">
        <f t="shared" si="5"/>
        <v>0.6131207847946045</v>
      </c>
      <c r="F48" s="77">
        <f t="shared" si="5"/>
        <v>414.7324165717789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67">
        <v>200</v>
      </c>
      <c r="D49" s="101">
        <v>50000</v>
      </c>
      <c r="E49" s="142">
        <f t="shared" si="5"/>
        <v>1.7517736708417273</v>
      </c>
      <c r="F49" s="77">
        <f t="shared" si="5"/>
        <v>437.9434177104318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87</v>
      </c>
      <c r="C52" s="142">
        <v>2.5</v>
      </c>
      <c r="D52" s="82">
        <v>335.3</v>
      </c>
      <c r="E52" s="142">
        <f aca="true" t="shared" si="6" ref="E52:F54">C52*1.1023</f>
        <v>2.75575</v>
      </c>
      <c r="F52" s="82">
        <f t="shared" si="6"/>
        <v>369.60119000000003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2">
        <v>2.9</v>
      </c>
      <c r="D53" s="82">
        <v>339.5</v>
      </c>
      <c r="E53" s="142">
        <f t="shared" si="6"/>
        <v>3.19667</v>
      </c>
      <c r="F53" s="82">
        <f t="shared" si="6"/>
        <v>374.23085000000003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2">
        <v>2.9</v>
      </c>
      <c r="D54" s="122">
        <v>342.5</v>
      </c>
      <c r="E54" s="142">
        <f t="shared" si="6"/>
        <v>3.19667</v>
      </c>
      <c r="F54" s="82">
        <f t="shared" si="6"/>
        <v>377.53775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9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87</v>
      </c>
      <c r="C57" s="141">
        <v>0.8</v>
      </c>
      <c r="D57" s="77">
        <v>34.48</v>
      </c>
      <c r="E57" s="141">
        <f aca="true" t="shared" si="7" ref="E57:F59">C57/454*1000</f>
        <v>1.762114537444934</v>
      </c>
      <c r="F57" s="77">
        <f t="shared" si="7"/>
        <v>75.94713656387664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41">
        <v>0.81</v>
      </c>
      <c r="D58" s="77">
        <v>34.79</v>
      </c>
      <c r="E58" s="141">
        <f t="shared" si="7"/>
        <v>1.7841409691629957</v>
      </c>
      <c r="F58" s="77">
        <f t="shared" si="7"/>
        <v>76.62995594713657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1">
        <v>0.81</v>
      </c>
      <c r="D59" s="77">
        <v>35.04</v>
      </c>
      <c r="E59" s="141">
        <f t="shared" si="7"/>
        <v>1.7841409691629957</v>
      </c>
      <c r="F59" s="77">
        <f t="shared" si="7"/>
        <v>77.18061674008811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87</v>
      </c>
      <c r="C62" s="142">
        <v>0.095</v>
      </c>
      <c r="D62" s="81">
        <v>9.295</v>
      </c>
      <c r="E62" s="142">
        <f aca="true" t="shared" si="8" ref="E62:F64">C62*22.026</f>
        <v>2.09247</v>
      </c>
      <c r="F62" s="77">
        <f t="shared" si="8"/>
        <v>204.73167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90</v>
      </c>
      <c r="C63" s="142">
        <v>0.095</v>
      </c>
      <c r="D63" s="81">
        <v>9.68</v>
      </c>
      <c r="E63" s="142">
        <f t="shared" si="8"/>
        <v>2.09247</v>
      </c>
      <c r="F63" s="77">
        <f t="shared" si="8"/>
        <v>213.21168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95</v>
      </c>
      <c r="C64" s="142">
        <v>0.1</v>
      </c>
      <c r="D64" s="81">
        <v>9.92</v>
      </c>
      <c r="E64" s="142">
        <f t="shared" si="8"/>
        <v>2.2026</v>
      </c>
      <c r="F64" s="77">
        <f t="shared" si="8"/>
        <v>218.49792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68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87</v>
      </c>
      <c r="C67" s="137">
        <v>0.004</v>
      </c>
      <c r="D67" s="81">
        <v>1.492</v>
      </c>
      <c r="E67" s="137">
        <f aca="true" t="shared" si="9" ref="E67:F69">C67/3.785</f>
        <v>0.0010568031704095112</v>
      </c>
      <c r="F67" s="77">
        <f t="shared" si="9"/>
        <v>0.39418758256274766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100</v>
      </c>
      <c r="C68" s="137">
        <v>0.005</v>
      </c>
      <c r="D68" s="81">
        <v>1.52</v>
      </c>
      <c r="E68" s="137">
        <f t="shared" si="9"/>
        <v>0.001321003963011889</v>
      </c>
      <c r="F68" s="77">
        <f t="shared" si="9"/>
        <v>0.40158520475561427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90</v>
      </c>
      <c r="C69" s="137">
        <v>0.007</v>
      </c>
      <c r="D69" s="81">
        <v>1.532</v>
      </c>
      <c r="E69" s="137">
        <f t="shared" si="9"/>
        <v>0.0018494055482166445</v>
      </c>
      <c r="F69" s="77">
        <f t="shared" si="9"/>
        <v>0.4047556142668428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69">
        <v>0.03325</v>
      </c>
      <c r="D72" s="85">
        <v>0.8705</v>
      </c>
      <c r="E72" s="169">
        <f>C72/454*100</f>
        <v>0.007323788546255507</v>
      </c>
      <c r="F72" s="83">
        <f>D72/454*1000</f>
        <v>1.917400881057269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100</v>
      </c>
      <c r="C73" s="169">
        <v>0.032</v>
      </c>
      <c r="D73" s="85">
        <v>0.817</v>
      </c>
      <c r="E73" s="169">
        <f>C73/454*100</f>
        <v>0.007048458149779735</v>
      </c>
      <c r="F73" s="83">
        <f>D73/454*1000</f>
        <v>1.7995594713656387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90</v>
      </c>
      <c r="C74" s="169">
        <v>0.03475</v>
      </c>
      <c r="D74" s="85">
        <v>0.8285</v>
      </c>
      <c r="E74" s="169">
        <f>C74/454*100</f>
        <v>0.007654185022026432</v>
      </c>
      <c r="F74" s="83">
        <f>D74/454*1000</f>
        <v>1.8248898678414098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3" t="s">
        <v>26</v>
      </c>
      <c r="D76" s="163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4">
        <v>0.0025</v>
      </c>
      <c r="D77" s="105">
        <v>0.1949</v>
      </c>
      <c r="E77" s="144">
        <f aca="true" t="shared" si="10" ref="E77:F79">C77/454*1000000</f>
        <v>5.506607929515419</v>
      </c>
      <c r="F77" s="77">
        <f t="shared" si="10"/>
        <v>429.295154185022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4">
        <v>0.0028</v>
      </c>
      <c r="D78" s="105">
        <v>0.1925</v>
      </c>
      <c r="E78" s="144">
        <f t="shared" si="10"/>
        <v>6.167400881057269</v>
      </c>
      <c r="F78" s="77">
        <f t="shared" si="10"/>
        <v>424.00881057268725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104</v>
      </c>
      <c r="C79" s="144">
        <v>0.003</v>
      </c>
      <c r="D79" s="143" t="s">
        <v>81</v>
      </c>
      <c r="E79" s="144">
        <f t="shared" si="10"/>
        <v>6.607929515418502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1.0537</v>
      </c>
      <c r="F85" s="135">
        <v>0.0088</v>
      </c>
      <c r="G85" s="135">
        <v>1.2285</v>
      </c>
      <c r="H85" s="135">
        <v>0.9897</v>
      </c>
      <c r="I85" s="135">
        <v>0.7491</v>
      </c>
      <c r="J85" s="135">
        <v>0.7659</v>
      </c>
      <c r="K85" s="135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0.949</v>
      </c>
      <c r="E86" s="136" t="s">
        <v>81</v>
      </c>
      <c r="F86" s="136">
        <v>0.0083</v>
      </c>
      <c r="G86" s="136">
        <v>1.1659</v>
      </c>
      <c r="H86" s="136">
        <v>0.9393</v>
      </c>
      <c r="I86" s="136">
        <v>0.7109</v>
      </c>
      <c r="J86" s="136">
        <v>0.7269</v>
      </c>
      <c r="K86" s="136">
        <v>0.1223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114.17</v>
      </c>
      <c r="E87" s="135">
        <v>120.3009</v>
      </c>
      <c r="F87" s="135" t="s">
        <v>81</v>
      </c>
      <c r="G87" s="135">
        <v>140.2578</v>
      </c>
      <c r="H87" s="135">
        <v>112.9949</v>
      </c>
      <c r="I87" s="135">
        <v>85.5206</v>
      </c>
      <c r="J87" s="135">
        <v>87.4428</v>
      </c>
      <c r="K87" s="135">
        <v>14.7073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0.814</v>
      </c>
      <c r="E88" s="136">
        <v>0.8577</v>
      </c>
      <c r="F88" s="136">
        <v>0.0071</v>
      </c>
      <c r="G88" s="136" t="s">
        <v>81</v>
      </c>
      <c r="H88" s="136">
        <v>0.8056</v>
      </c>
      <c r="I88" s="136">
        <v>0.6097</v>
      </c>
      <c r="J88" s="136">
        <v>0.6234</v>
      </c>
      <c r="K88" s="136">
        <v>0.1049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1.0104</v>
      </c>
      <c r="E89" s="135">
        <v>1.0647</v>
      </c>
      <c r="F89" s="135">
        <v>0.0089</v>
      </c>
      <c r="G89" s="135">
        <v>1.2413</v>
      </c>
      <c r="H89" s="135" t="s">
        <v>81</v>
      </c>
      <c r="I89" s="135">
        <v>0.7569</v>
      </c>
      <c r="J89" s="135">
        <v>0.7739</v>
      </c>
      <c r="K89" s="135">
        <v>0.1302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1.335</v>
      </c>
      <c r="E90" s="136">
        <v>1.4067</v>
      </c>
      <c r="F90" s="136">
        <v>0.0117</v>
      </c>
      <c r="G90" s="136">
        <v>1.64</v>
      </c>
      <c r="H90" s="136">
        <v>1.3213</v>
      </c>
      <c r="I90" s="136" t="s">
        <v>81</v>
      </c>
      <c r="J90" s="136">
        <v>1.0225</v>
      </c>
      <c r="K90" s="136">
        <v>0.172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1.3057</v>
      </c>
      <c r="E91" s="135">
        <v>1.3758</v>
      </c>
      <c r="F91" s="135">
        <v>0.0114</v>
      </c>
      <c r="G91" s="135">
        <v>1.604</v>
      </c>
      <c r="H91" s="135">
        <v>1.2922</v>
      </c>
      <c r="I91" s="135">
        <v>0.978</v>
      </c>
      <c r="J91" s="135" t="s">
        <v>81</v>
      </c>
      <c r="K91" s="135">
        <v>0.1682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7.7628</v>
      </c>
      <c r="E92" s="136">
        <v>8.1797</v>
      </c>
      <c r="F92" s="136">
        <v>0.068</v>
      </c>
      <c r="G92" s="136">
        <v>9.5366</v>
      </c>
      <c r="H92" s="136">
        <v>7.6829</v>
      </c>
      <c r="I92" s="136">
        <v>5.8148</v>
      </c>
      <c r="J92" s="136">
        <v>5.9455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2" t="s">
        <v>63</v>
      </c>
      <c r="C114" s="162"/>
      <c r="D114" s="162"/>
      <c r="E114" s="162"/>
      <c r="F114" s="162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46" t="s">
        <v>64</v>
      </c>
      <c r="C115" s="146"/>
      <c r="D115" s="146"/>
      <c r="E115" s="146"/>
      <c r="F115" s="146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46" t="s">
        <v>65</v>
      </c>
      <c r="C116" s="146"/>
      <c r="D116" s="146"/>
      <c r="E116" s="146"/>
      <c r="F116" s="146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46" t="s">
        <v>66</v>
      </c>
      <c r="C117" s="146"/>
      <c r="D117" s="146"/>
      <c r="E117" s="146"/>
      <c r="F117" s="14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6" t="s">
        <v>67</v>
      </c>
      <c r="C118" s="146"/>
      <c r="D118" s="146"/>
      <c r="E118" s="146"/>
      <c r="F118" s="14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6" t="s">
        <v>68</v>
      </c>
      <c r="C119" s="146"/>
      <c r="D119" s="146"/>
      <c r="E119" s="146"/>
      <c r="F119" s="14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6" t="s">
        <v>69</v>
      </c>
      <c r="C120" s="146"/>
      <c r="D120" s="146"/>
      <c r="E120" s="146"/>
      <c r="F120" s="14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8" t="s">
        <v>70</v>
      </c>
      <c r="C121" s="158"/>
      <c r="D121" s="158"/>
      <c r="E121" s="158"/>
      <c r="F121" s="158"/>
    </row>
    <row r="123" spans="2:6" ht="15.75">
      <c r="B123" s="35" t="s">
        <v>71</v>
      </c>
      <c r="C123" s="149"/>
      <c r="D123" s="150"/>
      <c r="E123" s="150"/>
      <c r="F123" s="151"/>
    </row>
    <row r="124" spans="2:6" ht="30.75" customHeight="1">
      <c r="B124" s="35" t="s">
        <v>72</v>
      </c>
      <c r="C124" s="148" t="s">
        <v>73</v>
      </c>
      <c r="D124" s="148"/>
      <c r="E124" s="149" t="s">
        <v>74</v>
      </c>
      <c r="F124" s="151"/>
    </row>
    <row r="125" spans="2:6" ht="30.75" customHeight="1">
      <c r="B125" s="35" t="s">
        <v>75</v>
      </c>
      <c r="C125" s="148" t="s">
        <v>76</v>
      </c>
      <c r="D125" s="148"/>
      <c r="E125" s="149" t="s">
        <v>77</v>
      </c>
      <c r="F125" s="151"/>
    </row>
    <row r="126" spans="2:6" ht="15" customHeight="1">
      <c r="B126" s="147" t="s">
        <v>78</v>
      </c>
      <c r="C126" s="148" t="s">
        <v>79</v>
      </c>
      <c r="D126" s="148"/>
      <c r="E126" s="154" t="s">
        <v>80</v>
      </c>
      <c r="F126" s="155"/>
    </row>
    <row r="127" spans="2:6" ht="15" customHeight="1">
      <c r="B127" s="147"/>
      <c r="C127" s="148"/>
      <c r="D127" s="148"/>
      <c r="E127" s="156"/>
      <c r="F127" s="157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2017-03-02T07:57:48Z</dcterms:modified>
  <cp:category/>
  <cp:version/>
  <cp:contentType/>
  <cp:contentStatus/>
</cp:coreProperties>
</file>