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<sst xmlns="http://schemas.openxmlformats.org/spreadsheetml/2006/main" count="166" uniqueCount="104">
  <si>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</si>
  <si>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</si>
  <si>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</si>
  <si>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</si>
  <si>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</si>
  <si>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</si>
  <si>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</si>
  <si>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</si>
  <si>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</si>
  <si>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</si>
  <si>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</si>
  <si>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</si>
  <si>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</si>
  <si>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</si>
  <si>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</si>
  <si>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</si>
  <si>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</si>
  <si>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</si>
  <si>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</si>
  <si>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</si>
  <si>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</si>
  <si>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</si>
  <si>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</si>
  <si>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</si>
  <si>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</si>
  <si>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</si>
  <si>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</si>
  <si>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</si>
  <si>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</si>
  <si>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</si>
  <si>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</si>
  <si>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</si>
  <si>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</si>
  <si>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</si>
  <si>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</si>
  <si>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</si>
  <si>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</si>
  <si>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</si>
  <si>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</si>
  <si>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</si>
  <si>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</si>
  <si>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</si>
  <si>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</si>
  <si>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</si>
  <si>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</si>
  <si>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</si>
  <si>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</si>
  <si>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</si>
  <si>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</si>
  <si>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</si>
  <si>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</si>
  <si>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</si>
  <si>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</si>
  <si>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</si>
  <si>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</si>
  <si>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</si>
  <si>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</si>
  <si>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</si>
  <si>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</si>
  <si>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</si>
  <si>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</si>
  <si>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</si>
  <si>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</si>
  <si>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</si>
  <si>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</si>
  <si>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</si>
  <si>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</si>
  <si>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</si>
  <si>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</si>
  <si>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</si>
  <si>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</si>
  <si>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</si>
  <si>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</si>
  <si>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</si>
  <si>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</si>
  <si>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</si>
  <si>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</si>
  <si>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</si>
  <si>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</si>
  <si>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</si>
  <si>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</si>
  <si>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</si>
  <si>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</si>
  <si>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</si>
  <si>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</si>
  <si>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</si>
  <si>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</si>
  <si>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</si>
  <si>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</si>
  <si>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</si>
  <si>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</si>
  <si>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</si>
  <si>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</si>
  <si>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</si>
  <si>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</si>
  <si>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</si>
  <si>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</si>
  <si>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</si>
  <si>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</si>
  <si>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</si>
  <si>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</si>
  <si>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</si>
  <si>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CME - Квітень '19</t>
  </si>
  <si>
    <t>1 лютого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</si>
</sst>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0" fontId="72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81</v>
      </c>
      <c r="C7" s="123">
        <v>0.002</v>
      </c>
      <c r="D7" s="14">
        <v>3.614</v>
      </c>
      <c r="E7" s="123">
        <f aca="true" t="shared" si="0" ref="E7:F9">C7*39.3683</f>
        <v>0.0787366</v>
      </c>
      <c r="F7" s="13">
        <f t="shared" si="0"/>
        <v>142.2770362</v>
      </c>
    </row>
    <row r="8" spans="2:6" s="6" customFormat="1" ht="15">
      <c r="B8" s="24" t="s">
        <v>86</v>
      </c>
      <c r="C8" s="123">
        <v>0.004</v>
      </c>
      <c r="D8" s="14">
        <v>3.692</v>
      </c>
      <c r="E8" s="123">
        <f t="shared" si="0"/>
        <v>0.1574732</v>
      </c>
      <c r="F8" s="13">
        <f t="shared" si="0"/>
        <v>145.3477636</v>
      </c>
    </row>
    <row r="9" spans="2:17" s="6" customFormat="1" ht="15">
      <c r="B9" s="24" t="s">
        <v>97</v>
      </c>
      <c r="C9" s="123">
        <v>0.004</v>
      </c>
      <c r="D9" s="14">
        <v>3.77</v>
      </c>
      <c r="E9" s="123">
        <f t="shared" si="0"/>
        <v>0.1574732</v>
      </c>
      <c r="F9" s="13">
        <f>D9*39.3683</f>
        <v>148.418491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7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80</v>
      </c>
      <c r="C12" s="122">
        <v>0.66</v>
      </c>
      <c r="D12" s="13">
        <v>152.5</v>
      </c>
      <c r="E12" s="122">
        <f aca="true" t="shared" si="1" ref="E12:F14">C12/$D$86</f>
        <v>0.8246907409721355</v>
      </c>
      <c r="F12" s="72">
        <f t="shared" si="1"/>
        <v>190.5535424215919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92</v>
      </c>
      <c r="C13" s="122">
        <v>0.47</v>
      </c>
      <c r="D13" s="13">
        <v>159</v>
      </c>
      <c r="E13" s="122">
        <f t="shared" si="1"/>
        <v>0.5872797700862177</v>
      </c>
      <c r="F13" s="72">
        <f t="shared" si="1"/>
        <v>198.67549668874173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22">
        <v>0.3</v>
      </c>
      <c r="D14" s="13">
        <v>165</v>
      </c>
      <c r="E14" s="122">
        <f t="shared" si="1"/>
        <v>0.374859427714607</v>
      </c>
      <c r="F14" s="72">
        <f t="shared" si="1"/>
        <v>206.17268524303387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84</v>
      </c>
      <c r="C17" s="122">
        <v>400</v>
      </c>
      <c r="D17" s="89">
        <v>21170</v>
      </c>
      <c r="E17" s="122">
        <f aca="true" t="shared" si="2" ref="E17:F19">C17/$D$87</f>
        <v>3.646973012399708</v>
      </c>
      <c r="F17" s="72">
        <f t="shared" si="2"/>
        <v>193.01604668125455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95</v>
      </c>
      <c r="C18" s="122">
        <v>80</v>
      </c>
      <c r="D18" s="89">
        <v>21340</v>
      </c>
      <c r="E18" s="122">
        <f t="shared" si="2"/>
        <v>0.7293946024799416</v>
      </c>
      <c r="F18" s="72">
        <f t="shared" si="2"/>
        <v>194.56601021152443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96</v>
      </c>
      <c r="C19" s="122">
        <v>90</v>
      </c>
      <c r="D19" s="89">
        <v>21500</v>
      </c>
      <c r="E19" s="122">
        <f t="shared" si="2"/>
        <v>0.8205689277899343</v>
      </c>
      <c r="F19" s="72">
        <f>D19/$D$87</f>
        <v>196.0247994164843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19">
        <v>0.006</v>
      </c>
      <c r="D22" s="14">
        <v>4.506</v>
      </c>
      <c r="E22" s="119">
        <f aca="true" t="shared" si="3" ref="E22:F24">C22*36.7437</f>
        <v>0.2204622</v>
      </c>
      <c r="F22" s="13">
        <f t="shared" si="3"/>
        <v>165.5671122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86</v>
      </c>
      <c r="C23" s="119">
        <v>0.012</v>
      </c>
      <c r="D23" s="14">
        <v>4.642</v>
      </c>
      <c r="E23" s="119">
        <f t="shared" si="3"/>
        <v>0.4409244</v>
      </c>
      <c r="F23" s="13">
        <f t="shared" si="3"/>
        <v>170.5642554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97</v>
      </c>
      <c r="C24" s="119">
        <v>0.01</v>
      </c>
      <c r="D24" s="93">
        <v>4.784</v>
      </c>
      <c r="E24" s="119">
        <f t="shared" si="3"/>
        <v>0.36743699999999996</v>
      </c>
      <c r="F24" s="13">
        <f t="shared" si="3"/>
        <v>175.78186079999998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80</v>
      </c>
      <c r="C27" s="120">
        <v>1.26</v>
      </c>
      <c r="D27" s="72">
        <v>156.25</v>
      </c>
      <c r="E27" s="120">
        <f aca="true" t="shared" si="4" ref="E27:F29">C27/$D$86</f>
        <v>1.5744095964013496</v>
      </c>
      <c r="F27" s="72">
        <f t="shared" si="4"/>
        <v>195.23928526802447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83</v>
      </c>
      <c r="C28" s="120">
        <v>1.09</v>
      </c>
      <c r="D28" s="13">
        <v>158.75</v>
      </c>
      <c r="E28" s="120">
        <f t="shared" si="4"/>
        <v>1.361989254029739</v>
      </c>
      <c r="F28" s="72">
        <f t="shared" si="4"/>
        <v>198.36311383231288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93</v>
      </c>
      <c r="C29" s="120">
        <v>0.6</v>
      </c>
      <c r="D29" s="13">
        <v>164.5</v>
      </c>
      <c r="E29" s="120">
        <f>C29/$D$86</f>
        <v>0.749718855429214</v>
      </c>
      <c r="F29" s="72">
        <f t="shared" si="4"/>
        <v>205.5479195301762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83</v>
      </c>
      <c r="C32" s="120">
        <v>0.79</v>
      </c>
      <c r="D32" s="13">
        <v>347</v>
      </c>
      <c r="E32" s="120">
        <f aca="true" t="shared" si="5" ref="E32:F34">C32/$D$86</f>
        <v>0.9871298263151319</v>
      </c>
      <c r="F32" s="72">
        <f t="shared" si="5"/>
        <v>433.58740472322876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0">
        <v>0.58</v>
      </c>
      <c r="D33" s="13">
        <v>344.75</v>
      </c>
      <c r="E33" s="120">
        <f t="shared" si="5"/>
        <v>0.7247282269149069</v>
      </c>
      <c r="F33" s="72">
        <f t="shared" si="5"/>
        <v>430.7759590153692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101</v>
      </c>
      <c r="C34" s="120">
        <v>0.85</v>
      </c>
      <c r="D34" s="67">
        <v>348</v>
      </c>
      <c r="E34" s="120">
        <f t="shared" si="5"/>
        <v>1.0621017118580531</v>
      </c>
      <c r="F34" s="72">
        <f t="shared" si="5"/>
        <v>434.8369361489441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82</v>
      </c>
      <c r="C37" s="123">
        <v>0.016</v>
      </c>
      <c r="D37" s="76">
        <v>2.666</v>
      </c>
      <c r="E37" s="123">
        <f aca="true" t="shared" si="6" ref="E37:F39">C37*58.0164</f>
        <v>0.9282623999999999</v>
      </c>
      <c r="F37" s="72">
        <f t="shared" si="6"/>
        <v>154.6717224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86</v>
      </c>
      <c r="C38" s="123">
        <v>0.014</v>
      </c>
      <c r="D38" s="76">
        <v>2.66</v>
      </c>
      <c r="E38" s="123">
        <f t="shared" si="6"/>
        <v>0.8122296</v>
      </c>
      <c r="F38" s="72">
        <f t="shared" si="6"/>
        <v>154.323624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98</v>
      </c>
      <c r="C39" s="123">
        <v>0.014</v>
      </c>
      <c r="D39" s="76">
        <v>2.68</v>
      </c>
      <c r="E39" s="123">
        <f t="shared" si="6"/>
        <v>0.8122296</v>
      </c>
      <c r="F39" s="72">
        <f t="shared" si="6"/>
        <v>155.483952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82</v>
      </c>
      <c r="C42" s="119">
        <v>0.106</v>
      </c>
      <c r="D42" s="76">
        <v>9.85</v>
      </c>
      <c r="E42" s="119">
        <f aca="true" t="shared" si="7" ref="E42:F44">C42*36.7437</f>
        <v>3.8948321999999997</v>
      </c>
      <c r="F42" s="72">
        <f t="shared" si="7"/>
        <v>361.92544499999997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86</v>
      </c>
      <c r="C43" s="119">
        <v>0.104</v>
      </c>
      <c r="D43" s="76">
        <v>9.96</v>
      </c>
      <c r="E43" s="119">
        <f t="shared" si="7"/>
        <v>3.8213447999999994</v>
      </c>
      <c r="F43" s="72">
        <f t="shared" si="7"/>
        <v>365.967252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0.102</v>
      </c>
      <c r="D44" s="76">
        <v>10.054</v>
      </c>
      <c r="E44" s="119">
        <f t="shared" si="7"/>
        <v>3.7478573999999996</v>
      </c>
      <c r="F44" s="72">
        <f t="shared" si="7"/>
        <v>369.4211598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65">
        <v>500</v>
      </c>
      <c r="D47" s="90">
        <v>48500</v>
      </c>
      <c r="E47" s="119">
        <f>C47/$D$87</f>
        <v>4.558716265499635</v>
      </c>
      <c r="F47" s="90">
        <f>D47/$D$87</f>
        <v>442.1954777534646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42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42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81</v>
      </c>
      <c r="C52" s="119">
        <v>3.8</v>
      </c>
      <c r="D52" s="77">
        <v>333.8</v>
      </c>
      <c r="E52" s="119">
        <f aca="true" t="shared" si="8" ref="E52:F54">C52*1.1023</f>
        <v>4.18874</v>
      </c>
      <c r="F52" s="77">
        <f t="shared" si="8"/>
        <v>367.94774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86</v>
      </c>
      <c r="C53" s="119">
        <v>3.8</v>
      </c>
      <c r="D53" s="77">
        <v>337.6</v>
      </c>
      <c r="E53" s="119">
        <f t="shared" si="8"/>
        <v>4.18874</v>
      </c>
      <c r="F53" s="77">
        <f t="shared" si="8"/>
        <v>372.13648000000006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98</v>
      </c>
      <c r="C54" s="119">
        <v>3.4</v>
      </c>
      <c r="D54" s="107">
        <v>340.2</v>
      </c>
      <c r="E54" s="119">
        <f>C54*1.1023</f>
        <v>3.74782</v>
      </c>
      <c r="F54" s="77">
        <f t="shared" si="8"/>
        <v>375.00246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0">
        <v>0.17</v>
      </c>
      <c r="D57" s="72">
        <v>32.93</v>
      </c>
      <c r="E57" s="120">
        <f aca="true" t="shared" si="9" ref="E57:F59">C57/454*1000</f>
        <v>0.3744493392070485</v>
      </c>
      <c r="F57" s="72">
        <f t="shared" si="9"/>
        <v>72.5330396475771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86</v>
      </c>
      <c r="C58" s="120">
        <v>0.18</v>
      </c>
      <c r="D58" s="72">
        <v>33.06</v>
      </c>
      <c r="E58" s="120">
        <f t="shared" si="9"/>
        <v>0.3964757709251101</v>
      </c>
      <c r="F58" s="72">
        <f t="shared" si="9"/>
        <v>72.8193832599119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98</v>
      </c>
      <c r="C59" s="120">
        <v>0.17</v>
      </c>
      <c r="D59" s="72">
        <v>33.27</v>
      </c>
      <c r="E59" s="120">
        <f t="shared" si="9"/>
        <v>0.3744493392070485</v>
      </c>
      <c r="F59" s="72">
        <f t="shared" si="9"/>
        <v>73.28193832599119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81</v>
      </c>
      <c r="C62" s="119">
        <v>0.035</v>
      </c>
      <c r="D62" s="76">
        <v>12.405</v>
      </c>
      <c r="E62" s="119">
        <f aca="true" t="shared" si="10" ref="E62:F64">C62*22.026</f>
        <v>0.7709100000000001</v>
      </c>
      <c r="F62" s="72">
        <f t="shared" si="10"/>
        <v>273.23253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86</v>
      </c>
      <c r="C63" s="119">
        <v>0.03</v>
      </c>
      <c r="D63" s="76">
        <v>12.69</v>
      </c>
      <c r="E63" s="119">
        <f t="shared" si="10"/>
        <v>0.6607799999999999</v>
      </c>
      <c r="F63" s="72">
        <f t="shared" si="10"/>
        <v>279.50994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98</v>
      </c>
      <c r="C64" s="126">
        <v>0</v>
      </c>
      <c r="D64" s="76">
        <v>12.895</v>
      </c>
      <c r="E64" s="126">
        <f t="shared" si="10"/>
        <v>0</v>
      </c>
      <c r="F64" s="72">
        <f t="shared" si="10"/>
        <v>284.02527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8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90</v>
      </c>
      <c r="C67" s="123">
        <v>0.036</v>
      </c>
      <c r="D67" s="76">
        <v>1.44</v>
      </c>
      <c r="E67" s="123">
        <f aca="true" t="shared" si="11" ref="E67:F69">C67/3.785</f>
        <v>0.0095112285336856</v>
      </c>
      <c r="F67" s="72">
        <f t="shared" si="11"/>
        <v>0.380449141347424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81</v>
      </c>
      <c r="C68" s="123">
        <v>0.032</v>
      </c>
      <c r="D68" s="76">
        <v>1.432</v>
      </c>
      <c r="E68" s="123">
        <f t="shared" si="11"/>
        <v>0.00845442536327609</v>
      </c>
      <c r="F68" s="72">
        <f t="shared" si="11"/>
        <v>0.378335535006605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99</v>
      </c>
      <c r="C69" s="123">
        <v>0.024</v>
      </c>
      <c r="D69" s="76">
        <v>1.447</v>
      </c>
      <c r="E69" s="123">
        <f t="shared" si="11"/>
        <v>0.006340819022457068</v>
      </c>
      <c r="F69" s="72">
        <f t="shared" si="11"/>
        <v>0.3822985468956407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91</v>
      </c>
      <c r="C72" s="143">
        <v>0.00025</v>
      </c>
      <c r="D72" s="133">
        <v>0.73</v>
      </c>
      <c r="E72" s="143">
        <f>C72/454*100</f>
        <v>5.506607929515418E-05</v>
      </c>
      <c r="F72" s="78">
        <f>D72/454*1000</f>
        <v>1.607929515418502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81</v>
      </c>
      <c r="C73" s="141">
        <v>0</v>
      </c>
      <c r="D73" s="133">
        <v>0.74</v>
      </c>
      <c r="E73" s="141">
        <f>C73/454*100</f>
        <v>0</v>
      </c>
      <c r="F73" s="78">
        <f>D73/454*1000</f>
        <v>1.6299559471365639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102</v>
      </c>
      <c r="C74" s="141">
        <v>0</v>
      </c>
      <c r="D74" s="133">
        <v>0.75475</v>
      </c>
      <c r="E74" s="141">
        <f>C74/454*100</f>
        <v>0</v>
      </c>
      <c r="F74" s="78">
        <f>D74/454*1000</f>
        <v>1.662444933920705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4">
        <v>0.0014</v>
      </c>
      <c r="D77" s="134">
        <v>0.1338</v>
      </c>
      <c r="E77" s="124">
        <f aca="true" t="shared" si="12" ref="E77:F79">C77/454*1000000</f>
        <v>3.0837004405286343</v>
      </c>
      <c r="F77" s="72">
        <f t="shared" si="12"/>
        <v>294.7136563876652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79</v>
      </c>
      <c r="C78" s="124">
        <v>0.0012</v>
      </c>
      <c r="D78" s="134" t="s">
        <v>73</v>
      </c>
      <c r="E78" s="124">
        <f t="shared" si="12"/>
        <v>2.643171806167401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87</v>
      </c>
      <c r="C79" s="124">
        <v>0.0011</v>
      </c>
      <c r="D79" s="134" t="s">
        <v>73</v>
      </c>
      <c r="E79" s="124">
        <f t="shared" si="12"/>
        <v>2.4229074889867843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5" t="s">
        <v>73</v>
      </c>
      <c r="E85" s="135">
        <v>1.2495</v>
      </c>
      <c r="F85" s="135">
        <v>0.0091</v>
      </c>
      <c r="G85" s="135">
        <v>1.4261</v>
      </c>
      <c r="H85" s="135">
        <v>1.0789</v>
      </c>
      <c r="I85" s="135">
        <v>0.8141</v>
      </c>
      <c r="J85" s="135">
        <v>0.8007</v>
      </c>
      <c r="K85" s="135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6">
        <v>0.8003</v>
      </c>
      <c r="E86" s="136" t="s">
        <v>73</v>
      </c>
      <c r="F86" s="136">
        <v>0.0073</v>
      </c>
      <c r="G86" s="136">
        <v>1.1413</v>
      </c>
      <c r="H86" s="136">
        <v>0.8634</v>
      </c>
      <c r="I86" s="136">
        <v>0.6515</v>
      </c>
      <c r="J86" s="136">
        <v>0.6408</v>
      </c>
      <c r="K86" s="136">
        <v>0.1023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5">
        <v>109.68</v>
      </c>
      <c r="E87" s="135">
        <v>137.0452</v>
      </c>
      <c r="F87" s="135" t="s">
        <v>73</v>
      </c>
      <c r="G87" s="135">
        <v>156.4146</v>
      </c>
      <c r="H87" s="135">
        <v>118.3299</v>
      </c>
      <c r="I87" s="135">
        <v>89.2869</v>
      </c>
      <c r="J87" s="135">
        <v>87.8208</v>
      </c>
      <c r="K87" s="135">
        <v>14.0254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6">
        <v>0.7012</v>
      </c>
      <c r="E88" s="136">
        <v>0.8762</v>
      </c>
      <c r="F88" s="136">
        <v>0.0064</v>
      </c>
      <c r="G88" s="136" t="s">
        <v>73</v>
      </c>
      <c r="H88" s="136">
        <v>0.7565</v>
      </c>
      <c r="I88" s="136">
        <v>0.5708</v>
      </c>
      <c r="J88" s="136">
        <v>0.5615</v>
      </c>
      <c r="K88" s="136">
        <v>0.0897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5">
        <v>0.9269</v>
      </c>
      <c r="E89" s="135">
        <v>1.1582</v>
      </c>
      <c r="F89" s="135">
        <v>0.0085</v>
      </c>
      <c r="G89" s="135">
        <v>1.3219</v>
      </c>
      <c r="H89" s="135" t="s">
        <v>73</v>
      </c>
      <c r="I89" s="135">
        <v>0.7546</v>
      </c>
      <c r="J89" s="135">
        <v>0.7422</v>
      </c>
      <c r="K89" s="135">
        <v>0.1185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6">
        <v>1.2284</v>
      </c>
      <c r="E90" s="136">
        <v>1.5349</v>
      </c>
      <c r="F90" s="136">
        <v>0.0112</v>
      </c>
      <c r="G90" s="136">
        <v>1.7518</v>
      </c>
      <c r="H90" s="136">
        <v>1.3253</v>
      </c>
      <c r="I90" s="136" t="s">
        <v>73</v>
      </c>
      <c r="J90" s="136">
        <v>0.9836</v>
      </c>
      <c r="K90" s="136">
        <v>0.1571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5">
        <v>1.2489</v>
      </c>
      <c r="E91" s="135">
        <v>1.5605</v>
      </c>
      <c r="F91" s="135">
        <v>0.0114</v>
      </c>
      <c r="G91" s="135">
        <v>1.7811</v>
      </c>
      <c r="H91" s="135">
        <v>1.3474</v>
      </c>
      <c r="I91" s="135">
        <v>1.0167</v>
      </c>
      <c r="J91" s="135" t="s">
        <v>73</v>
      </c>
      <c r="K91" s="135">
        <v>0.1597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6">
        <v>7.8201</v>
      </c>
      <c r="E92" s="136">
        <v>9.7712</v>
      </c>
      <c r="F92" s="136">
        <v>0.0713</v>
      </c>
      <c r="G92" s="136">
        <v>11.1522</v>
      </c>
      <c r="H92" s="136">
        <v>8.4368</v>
      </c>
      <c r="I92" s="136">
        <v>6.3661</v>
      </c>
      <c r="J92" s="136">
        <v>6.2616</v>
      </c>
      <c r="K92" s="136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1"/>
      <c r="D123" s="153"/>
      <c r="E123" s="153"/>
      <c r="F123" s="152"/>
      <c r="G123" s="127"/>
      <c r="H123" s="127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7"/>
      <c r="H124" s="127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7"/>
      <c r="H125" s="127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7"/>
      <c r="H126" s="127"/>
    </row>
    <row r="127" spans="2:8" ht="15" customHeight="1">
      <c r="B127" s="146"/>
      <c r="C127" s="149"/>
      <c r="D127" s="150"/>
      <c r="E127" s="149"/>
      <c r="F127" s="150"/>
      <c r="G127" s="127"/>
      <c r="H127" s="12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2018-02-02T06:26:08Z</dcterms:modified>
  <cp:category/>
  <cp:version/>
  <cp:contentType/>
  <cp:contentStatus/>
</cp:coreProperties>
</file>