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<sst xmlns="http://schemas.openxmlformats.org/spreadsheetml/2006/main" count="164" uniqueCount="107">
  <si>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</si>
  <si>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</si>
  <si>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</si>
  <si>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</si>
  <si>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</si>
  <si>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</si>
  <si>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</si>
  <si>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</si>
  <si>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</si>
  <si>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</si>
  <si>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</si>
  <si>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</si>
  <si>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</si>
  <si>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</si>
  <si>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</si>
  <si>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</si>
  <si>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</si>
  <si>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</si>
  <si>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</si>
  <si>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</si>
  <si>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</si>
  <si>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</si>
  <si>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</si>
  <si>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</si>
  <si>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</si>
  <si>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</si>
  <si>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</si>
  <si>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</si>
  <si>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</si>
  <si>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</si>
  <si>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</si>
  <si>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</si>
  <si>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</si>
  <si>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</si>
  <si>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</si>
  <si>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</si>
  <si>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</si>
  <si>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</si>
  <si>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</si>
  <si>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</si>
  <si>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</si>
  <si>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</si>
  <si>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</si>
  <si>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</si>
  <si>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</si>
  <si>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</si>
  <si>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</si>
  <si>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</si>
  <si>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</si>
  <si>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</si>
  <si>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</si>
  <si>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</si>
  <si>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</si>
  <si>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</si>
  <si>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</si>
  <si>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</si>
  <si>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</si>
  <si>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</si>
  <si>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</si>
  <si>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</si>
  <si>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</si>
  <si>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</si>
  <si>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</si>
  <si>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</si>
  <si>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</si>
  <si>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</si>
  <si>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</si>
  <si>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</si>
  <si>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</si>
  <si>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</si>
  <si>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</si>
  <si>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</si>
  <si>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</si>
  <si>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</si>
  <si>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</si>
  <si>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</si>
  <si>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</si>
  <si>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</si>
  <si>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</si>
  <si>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</si>
  <si>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</si>
  <si>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</si>
  <si>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</si>
  <si>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</si>
  <si>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</si>
  <si>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</si>
  <si>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</si>
  <si>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</si>
  <si>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-Травень '17</t>
  </si>
  <si>
    <t>CME - Березень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</si>
  <si>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</si>
  <si>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</si>
  <si>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</si>
  <si>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</si>
  <si>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</si>
  <si>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</si>
  <si>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</si>
  <si>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</si>
  <si>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</si>
  <si>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</si>
  <si>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</si>
  <si>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</si>
  <si>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</si>
  <si>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</si>
  <si>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</si>
  <si>
    <t>CME - Квітень '17</t>
  </si>
  <si>
    <t>1 лютого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</si>
</sst>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106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89</v>
      </c>
      <c r="C7" s="143">
        <v>0.084</v>
      </c>
      <c r="D7" s="14">
        <v>3.672</v>
      </c>
      <c r="E7" s="143">
        <f aca="true" t="shared" si="0" ref="E7:F9">C7*39.3683</f>
        <v>3.3069372</v>
      </c>
      <c r="F7" s="13">
        <f t="shared" si="0"/>
        <v>144.5603976</v>
      </c>
    </row>
    <row r="8" spans="2:6" s="6" customFormat="1" ht="15">
      <c r="B8" s="25" t="s">
        <v>92</v>
      </c>
      <c r="C8" s="143">
        <v>0.086</v>
      </c>
      <c r="D8" s="14">
        <v>3.72</v>
      </c>
      <c r="E8" s="143">
        <f t="shared" si="0"/>
        <v>3.3856737999999997</v>
      </c>
      <c r="F8" s="13">
        <f t="shared" si="0"/>
        <v>146.450076</v>
      </c>
    </row>
    <row r="9" spans="2:17" s="6" customFormat="1" ht="15">
      <c r="B9" s="25" t="s">
        <v>99</v>
      </c>
      <c r="C9" s="143">
        <v>0.09</v>
      </c>
      <c r="D9" s="14">
        <v>3.82</v>
      </c>
      <c r="E9" s="143">
        <f t="shared" si="0"/>
        <v>3.543147</v>
      </c>
      <c r="F9" s="13">
        <f t="shared" si="0"/>
        <v>150.38690599999998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90</v>
      </c>
      <c r="C12" s="142">
        <v>0.59</v>
      </c>
      <c r="D12" s="13">
        <v>170</v>
      </c>
      <c r="E12" s="142">
        <f>C12/$D$86</f>
        <v>0.6369426751592356</v>
      </c>
      <c r="F12" s="78">
        <f>D12/D86</f>
        <v>183.52585555435604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98</v>
      </c>
      <c r="C13" s="142">
        <v>0.29</v>
      </c>
      <c r="D13" s="13">
        <v>171</v>
      </c>
      <c r="E13" s="142">
        <f>C13/$D$86</f>
        <v>0.31307351829860736</v>
      </c>
      <c r="F13" s="78">
        <f>D13/D86</f>
        <v>184.60541941055814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96</v>
      </c>
      <c r="C14" s="142">
        <v>0.57</v>
      </c>
      <c r="D14" s="13">
        <v>175</v>
      </c>
      <c r="E14" s="142">
        <f>C14/$D$86</f>
        <v>0.6153513980351937</v>
      </c>
      <c r="F14" s="78">
        <f>D14/D86</f>
        <v>188.9236748353665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83</v>
      </c>
      <c r="D16" s="163"/>
      <c r="E16" s="164" t="s">
        <v>6</v>
      </c>
      <c r="F16" s="165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102</v>
      </c>
      <c r="C17" s="139">
        <v>290</v>
      </c>
      <c r="D17" s="101">
        <v>24200</v>
      </c>
      <c r="E17" s="139">
        <f aca="true" t="shared" si="1" ref="E17:F19">C17/$D$87</f>
        <v>2.5732031943212066</v>
      </c>
      <c r="F17" s="78">
        <f t="shared" si="1"/>
        <v>214.7293700088731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101</v>
      </c>
      <c r="C18" s="139">
        <v>10</v>
      </c>
      <c r="D18" s="101">
        <v>20690</v>
      </c>
      <c r="E18" s="139">
        <f t="shared" si="1"/>
        <v>0.08873114463176575</v>
      </c>
      <c r="F18" s="78">
        <f t="shared" si="1"/>
        <v>183.58473824312333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100</v>
      </c>
      <c r="C19" s="142">
        <v>80</v>
      </c>
      <c r="D19" s="101">
        <v>20880</v>
      </c>
      <c r="E19" s="142">
        <f t="shared" si="1"/>
        <v>0.709849157054126</v>
      </c>
      <c r="F19" s="78">
        <f t="shared" si="1"/>
        <v>185.27062999112687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89</v>
      </c>
      <c r="C22" s="143">
        <v>0.13</v>
      </c>
      <c r="D22" s="14">
        <v>4.33</v>
      </c>
      <c r="E22" s="143">
        <f aca="true" t="shared" si="2" ref="E22:F24">C22*36.7437</f>
        <v>4.776681</v>
      </c>
      <c r="F22" s="13">
        <f t="shared" si="2"/>
        <v>159.10022099999998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92</v>
      </c>
      <c r="C23" s="143">
        <v>0.124</v>
      </c>
      <c r="D23" s="14">
        <v>4.462</v>
      </c>
      <c r="E23" s="143">
        <f t="shared" si="2"/>
        <v>4.5562188</v>
      </c>
      <c r="F23" s="13">
        <f t="shared" si="2"/>
        <v>163.95038939999998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99</v>
      </c>
      <c r="C24" s="143">
        <v>0.124</v>
      </c>
      <c r="D24" s="105">
        <v>4.594</v>
      </c>
      <c r="E24" s="143">
        <f t="shared" si="2"/>
        <v>4.5562188</v>
      </c>
      <c r="F24" s="13">
        <f t="shared" si="2"/>
        <v>168.8005578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90</v>
      </c>
      <c r="C27" s="142">
        <v>2.42</v>
      </c>
      <c r="D27" s="78">
        <v>169.5</v>
      </c>
      <c r="E27" s="142">
        <f>C27/$D$86</f>
        <v>2.612544532009068</v>
      </c>
      <c r="F27" s="78">
        <f>D27/D86</f>
        <v>182.98607362625498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91</v>
      </c>
      <c r="C28" s="142">
        <v>1.94</v>
      </c>
      <c r="D28" s="13">
        <v>170.75</v>
      </c>
      <c r="E28" s="142">
        <f>C28/$D$86</f>
        <v>2.0943538810320628</v>
      </c>
      <c r="F28" s="78">
        <f>D28/D86</f>
        <v>184.3355284465076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103</v>
      </c>
      <c r="C29" s="142">
        <v>1.63</v>
      </c>
      <c r="D29" s="13">
        <v>171.75</v>
      </c>
      <c r="E29" s="142">
        <f>C29/$D$86</f>
        <v>1.7596890856094136</v>
      </c>
      <c r="F29" s="78">
        <f>D29/D86</f>
        <v>185.4150923027097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0.67</v>
      </c>
      <c r="D32" s="13">
        <v>412.25</v>
      </c>
      <c r="E32" s="142">
        <f>C32/$D$86</f>
        <v>0.7233077836554033</v>
      </c>
      <c r="F32" s="78">
        <f>D32/D86</f>
        <v>445.0501997193134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91</v>
      </c>
      <c r="C33" s="142">
        <v>0.52</v>
      </c>
      <c r="D33" s="13">
        <v>385.75</v>
      </c>
      <c r="E33" s="142">
        <f>C33/$D$86</f>
        <v>0.561373205225089</v>
      </c>
      <c r="F33" s="78">
        <f>D33/$D$86</f>
        <v>416.4417575299579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96</v>
      </c>
      <c r="C34" s="142">
        <v>0.52</v>
      </c>
      <c r="D34" s="72">
        <v>388.25</v>
      </c>
      <c r="E34" s="142">
        <f>C34/$D$86</f>
        <v>0.561373205225089</v>
      </c>
      <c r="F34" s="78">
        <f>D34/$D$86</f>
        <v>419.14066717046313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43">
        <v>0.064</v>
      </c>
      <c r="D37" s="82">
        <v>2.502</v>
      </c>
      <c r="E37" s="143">
        <f aca="true" t="shared" si="3" ref="E37:F39">C37*58.0164</f>
        <v>3.7130495999999997</v>
      </c>
      <c r="F37" s="78">
        <f t="shared" si="3"/>
        <v>145.15703279999997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92</v>
      </c>
      <c r="C38" s="143">
        <v>0.072</v>
      </c>
      <c r="D38" s="82">
        <v>2.452</v>
      </c>
      <c r="E38" s="143">
        <f t="shared" si="3"/>
        <v>4.1771807999999995</v>
      </c>
      <c r="F38" s="78">
        <f t="shared" si="3"/>
        <v>142.2562128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99</v>
      </c>
      <c r="C39" s="143">
        <v>0.066</v>
      </c>
      <c r="D39" s="82">
        <v>2.39</v>
      </c>
      <c r="E39" s="143">
        <f t="shared" si="3"/>
        <v>3.8290824</v>
      </c>
      <c r="F39" s="78">
        <f t="shared" si="3"/>
        <v>138.659196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43">
        <v>0.122</v>
      </c>
      <c r="D42" s="82">
        <v>10.356</v>
      </c>
      <c r="E42" s="143">
        <f aca="true" t="shared" si="4" ref="E42:F44">C42*36.7437</f>
        <v>4.4827314</v>
      </c>
      <c r="F42" s="78">
        <f t="shared" si="4"/>
        <v>380.51775719999995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92</v>
      </c>
      <c r="C43" s="143">
        <v>0.124</v>
      </c>
      <c r="D43" s="82">
        <v>10.47</v>
      </c>
      <c r="E43" s="143">
        <f t="shared" si="4"/>
        <v>4.5562188</v>
      </c>
      <c r="F43" s="78">
        <f t="shared" si="4"/>
        <v>384.70653899999996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99</v>
      </c>
      <c r="C44" s="143">
        <v>0.124</v>
      </c>
      <c r="D44" s="82">
        <v>10.544</v>
      </c>
      <c r="E44" s="143">
        <f t="shared" si="4"/>
        <v>4.5562188</v>
      </c>
      <c r="F44" s="78">
        <f t="shared" si="4"/>
        <v>387.4255728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3" t="s">
        <v>82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95</v>
      </c>
      <c r="C47" s="146">
        <v>0</v>
      </c>
      <c r="D47" s="102" t="s">
        <v>81</v>
      </c>
      <c r="E47" s="147">
        <f aca="true" t="shared" si="5" ref="E47:F49">C47/$D$87</f>
        <v>0</v>
      </c>
      <c r="F47" s="78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94</v>
      </c>
      <c r="C48" s="148">
        <v>10</v>
      </c>
      <c r="D48" s="102">
        <v>50000</v>
      </c>
      <c r="E48" s="138">
        <f t="shared" si="5"/>
        <v>0.08873114463176575</v>
      </c>
      <c r="F48" s="78">
        <f t="shared" si="5"/>
        <v>443.6557231588287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46">
        <v>0</v>
      </c>
      <c r="D49" s="102">
        <v>48570</v>
      </c>
      <c r="E49" s="147">
        <f t="shared" si="5"/>
        <v>0</v>
      </c>
      <c r="F49" s="78">
        <f t="shared" si="5"/>
        <v>430.9671694764862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89</v>
      </c>
      <c r="C52" s="143">
        <v>1.4</v>
      </c>
      <c r="D52" s="83">
        <v>336</v>
      </c>
      <c r="E52" s="143">
        <f aca="true" t="shared" si="6" ref="E52:F54">C52*1.1023</f>
        <v>1.54322</v>
      </c>
      <c r="F52" s="83">
        <f t="shared" si="6"/>
        <v>370.37280000000004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92</v>
      </c>
      <c r="C53" s="143">
        <v>1.6</v>
      </c>
      <c r="D53" s="83">
        <v>339.5</v>
      </c>
      <c r="E53" s="143">
        <f t="shared" si="6"/>
        <v>1.7636800000000001</v>
      </c>
      <c r="F53" s="83">
        <f t="shared" si="6"/>
        <v>374.23085000000003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99</v>
      </c>
      <c r="C54" s="143">
        <v>1.5</v>
      </c>
      <c r="D54" s="123">
        <v>341.6</v>
      </c>
      <c r="E54" s="143">
        <f t="shared" si="6"/>
        <v>1.65345</v>
      </c>
      <c r="F54" s="83">
        <f t="shared" si="6"/>
        <v>376.54568000000006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2">
        <v>0.46</v>
      </c>
      <c r="D57" s="78">
        <v>34.31</v>
      </c>
      <c r="E57" s="142">
        <f aca="true" t="shared" si="7" ref="E57:F59">C57/454*1000</f>
        <v>1.0132158590308369</v>
      </c>
      <c r="F57" s="78">
        <f t="shared" si="7"/>
        <v>75.57268722466961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92</v>
      </c>
      <c r="C58" s="142">
        <v>0.46</v>
      </c>
      <c r="D58" s="78">
        <v>34.6</v>
      </c>
      <c r="E58" s="142">
        <f t="shared" si="7"/>
        <v>1.0132158590308369</v>
      </c>
      <c r="F58" s="78">
        <f t="shared" si="7"/>
        <v>76.2114537444934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99</v>
      </c>
      <c r="C59" s="142">
        <v>0.46</v>
      </c>
      <c r="D59" s="78">
        <v>34.86</v>
      </c>
      <c r="E59" s="142">
        <f t="shared" si="7"/>
        <v>1.0132158590308369</v>
      </c>
      <c r="F59" s="78">
        <f t="shared" si="7"/>
        <v>76.784140969163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38">
        <v>0.005</v>
      </c>
      <c r="D62" s="82">
        <v>9.53</v>
      </c>
      <c r="E62" s="138">
        <f aca="true" t="shared" si="8" ref="E62:F64">C62*22.026</f>
        <v>0.11013</v>
      </c>
      <c r="F62" s="78">
        <f t="shared" si="8"/>
        <v>209.90777999999997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92</v>
      </c>
      <c r="C63" s="138">
        <v>0.005</v>
      </c>
      <c r="D63" s="82">
        <v>9.79</v>
      </c>
      <c r="E63" s="138">
        <f t="shared" si="8"/>
        <v>0.11013</v>
      </c>
      <c r="F63" s="78">
        <f t="shared" si="8"/>
        <v>215.63454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99</v>
      </c>
      <c r="C64" s="147">
        <v>0</v>
      </c>
      <c r="D64" s="82" t="s">
        <v>81</v>
      </c>
      <c r="E64" s="147">
        <f t="shared" si="8"/>
        <v>0</v>
      </c>
      <c r="F64" s="78" t="s">
        <v>81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97</v>
      </c>
      <c r="C67" s="138">
        <v>0.012</v>
      </c>
      <c r="D67" s="82">
        <v>1.483</v>
      </c>
      <c r="E67" s="138">
        <f aca="true" t="shared" si="9" ref="E67:F69">C67/3.785</f>
        <v>0.003170409511228534</v>
      </c>
      <c r="F67" s="78">
        <f t="shared" si="9"/>
        <v>0.3918097754293263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89</v>
      </c>
      <c r="C68" s="138">
        <v>0.003</v>
      </c>
      <c r="D68" s="82">
        <v>1.512</v>
      </c>
      <c r="E68" s="138">
        <f t="shared" si="9"/>
        <v>0.0007926023778071334</v>
      </c>
      <c r="F68" s="78">
        <f t="shared" si="9"/>
        <v>0.39947159841479524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105</v>
      </c>
      <c r="C69" s="138">
        <v>0.008</v>
      </c>
      <c r="D69" s="82">
        <v>1.534</v>
      </c>
      <c r="E69" s="138">
        <f t="shared" si="9"/>
        <v>0.0021136063408190224</v>
      </c>
      <c r="F69" s="78">
        <f t="shared" si="9"/>
        <v>0.40528401585204754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97</v>
      </c>
      <c r="C72" s="149">
        <v>0.00575</v>
      </c>
      <c r="D72" s="86">
        <v>1.01425</v>
      </c>
      <c r="E72" s="149">
        <f>C72/454*100</f>
        <v>0.0012665198237885463</v>
      </c>
      <c r="F72" s="84">
        <f>D72/454*1000</f>
        <v>2.2340308370044055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89</v>
      </c>
      <c r="C73" s="149">
        <v>0.008</v>
      </c>
      <c r="D73" s="86">
        <v>1.008</v>
      </c>
      <c r="E73" s="149">
        <f>C73/454*100</f>
        <v>0.0017621145374449338</v>
      </c>
      <c r="F73" s="84">
        <f>D73/454*1000</f>
        <v>2.2202643171806167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105</v>
      </c>
      <c r="C74" s="149">
        <v>0.01</v>
      </c>
      <c r="D74" s="86">
        <v>1.0255</v>
      </c>
      <c r="E74" s="149">
        <f>C74/454*100</f>
        <v>0.0022026431718061676</v>
      </c>
      <c r="F74" s="84">
        <f>D74/454*1000</f>
        <v>2.2588105726872247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7" t="s">
        <v>26</v>
      </c>
      <c r="D76" s="167"/>
      <c r="E76" s="156" t="s">
        <v>29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5">
        <v>0.0039</v>
      </c>
      <c r="D77" s="106">
        <v>0.2082</v>
      </c>
      <c r="E77" s="145">
        <f aca="true" t="shared" si="10" ref="E77:F79">C77/454*1000000</f>
        <v>8.590308370044053</v>
      </c>
      <c r="F77" s="78">
        <f t="shared" si="10"/>
        <v>458.59030837004406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88</v>
      </c>
      <c r="C78" s="145">
        <v>0.0024</v>
      </c>
      <c r="D78" s="106">
        <v>0.2059</v>
      </c>
      <c r="E78" s="145">
        <f t="shared" si="10"/>
        <v>5.286343612334802</v>
      </c>
      <c r="F78" s="78">
        <f t="shared" si="10"/>
        <v>453.5242290748899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93</v>
      </c>
      <c r="C79" s="145">
        <v>0.002</v>
      </c>
      <c r="D79" s="144" t="s">
        <v>81</v>
      </c>
      <c r="E79" s="145">
        <f t="shared" si="10"/>
        <v>4.405286343612334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1.0796</v>
      </c>
      <c r="F85" s="136">
        <v>0.0089</v>
      </c>
      <c r="G85" s="136">
        <v>1.2663</v>
      </c>
      <c r="H85" s="136">
        <v>1.0092</v>
      </c>
      <c r="I85" s="136">
        <v>0.7684</v>
      </c>
      <c r="J85" s="136">
        <v>0.7648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0.9263</v>
      </c>
      <c r="E86" s="137" t="s">
        <v>81</v>
      </c>
      <c r="F86" s="137">
        <v>0.0082</v>
      </c>
      <c r="G86" s="137">
        <v>1.1729</v>
      </c>
      <c r="H86" s="137">
        <v>0.9348</v>
      </c>
      <c r="I86" s="137">
        <v>0.7117</v>
      </c>
      <c r="J86" s="137">
        <v>0.7084</v>
      </c>
      <c r="K86" s="137">
        <v>0.1194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112.7</v>
      </c>
      <c r="E87" s="136">
        <v>121.6709</v>
      </c>
      <c r="F87" s="136" t="s">
        <v>81</v>
      </c>
      <c r="G87" s="136">
        <v>142.712</v>
      </c>
      <c r="H87" s="136">
        <v>113.735</v>
      </c>
      <c r="I87" s="136">
        <v>86.599</v>
      </c>
      <c r="J87" s="136">
        <v>86.193</v>
      </c>
      <c r="K87" s="136">
        <v>14.5243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0.7897</v>
      </c>
      <c r="E88" s="137">
        <v>0.8526</v>
      </c>
      <c r="F88" s="137">
        <v>0.007</v>
      </c>
      <c r="G88" s="137" t="s">
        <v>81</v>
      </c>
      <c r="H88" s="137">
        <v>0.797</v>
      </c>
      <c r="I88" s="137">
        <v>0.6068</v>
      </c>
      <c r="J88" s="137">
        <v>0.604</v>
      </c>
      <c r="K88" s="137">
        <v>0.1018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0.9909</v>
      </c>
      <c r="E89" s="136">
        <v>1.0698</v>
      </c>
      <c r="F89" s="136">
        <v>0.0088</v>
      </c>
      <c r="G89" s="136">
        <v>1.2548</v>
      </c>
      <c r="H89" s="136" t="s">
        <v>81</v>
      </c>
      <c r="I89" s="136">
        <v>0.7614</v>
      </c>
      <c r="J89" s="136">
        <v>0.7578</v>
      </c>
      <c r="K89" s="136">
        <v>0.1277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1.3014</v>
      </c>
      <c r="E90" s="137">
        <v>1.405</v>
      </c>
      <c r="F90" s="137">
        <v>0.0116</v>
      </c>
      <c r="G90" s="137">
        <v>1.648</v>
      </c>
      <c r="H90" s="137">
        <v>1.3134</v>
      </c>
      <c r="I90" s="137" t="s">
        <v>81</v>
      </c>
      <c r="J90" s="137">
        <v>0.9953</v>
      </c>
      <c r="K90" s="137">
        <v>0.1677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1.3075</v>
      </c>
      <c r="E91" s="136">
        <v>1.4116</v>
      </c>
      <c r="F91" s="136">
        <v>0.0116</v>
      </c>
      <c r="G91" s="136">
        <v>1.6557</v>
      </c>
      <c r="H91" s="136">
        <v>1.3195</v>
      </c>
      <c r="I91" s="136">
        <v>1.0047</v>
      </c>
      <c r="J91" s="136" t="s">
        <v>81</v>
      </c>
      <c r="K91" s="136">
        <v>0.1685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7.7594</v>
      </c>
      <c r="E92" s="137">
        <v>8.377</v>
      </c>
      <c r="F92" s="137">
        <v>0.0689</v>
      </c>
      <c r="G92" s="137">
        <v>9.8257</v>
      </c>
      <c r="H92" s="137">
        <v>7.8307</v>
      </c>
      <c r="I92" s="137">
        <v>5.9623</v>
      </c>
      <c r="J92" s="137">
        <v>5.9344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6" t="s">
        <v>63</v>
      </c>
      <c r="C114" s="166"/>
      <c r="D114" s="166"/>
      <c r="E114" s="166"/>
      <c r="F114" s="166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0" t="s">
        <v>64</v>
      </c>
      <c r="C115" s="150"/>
      <c r="D115" s="150"/>
      <c r="E115" s="150"/>
      <c r="F115" s="150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0" t="s">
        <v>65</v>
      </c>
      <c r="C116" s="150"/>
      <c r="D116" s="150"/>
      <c r="E116" s="150"/>
      <c r="F116" s="150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0" t="s">
        <v>66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67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68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69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70</v>
      </c>
      <c r="C121" s="162"/>
      <c r="D121" s="162"/>
      <c r="E121" s="162"/>
      <c r="F121" s="162"/>
    </row>
    <row r="123" spans="2:6" ht="15.75">
      <c r="B123" s="35" t="s">
        <v>71</v>
      </c>
      <c r="C123" s="153"/>
      <c r="D123" s="154"/>
      <c r="E123" s="154"/>
      <c r="F123" s="155"/>
    </row>
    <row r="124" spans="2:6" ht="30.75" customHeight="1">
      <c r="B124" s="35" t="s">
        <v>72</v>
      </c>
      <c r="C124" s="152" t="s">
        <v>73</v>
      </c>
      <c r="D124" s="152"/>
      <c r="E124" s="153" t="s">
        <v>74</v>
      </c>
      <c r="F124" s="155"/>
    </row>
    <row r="125" spans="2:6" ht="30.75" customHeight="1">
      <c r="B125" s="35" t="s">
        <v>75</v>
      </c>
      <c r="C125" s="152" t="s">
        <v>76</v>
      </c>
      <c r="D125" s="152"/>
      <c r="E125" s="153" t="s">
        <v>77</v>
      </c>
      <c r="F125" s="155"/>
    </row>
    <row r="126" spans="2:6" ht="15" customHeight="1">
      <c r="B126" s="151" t="s">
        <v>78</v>
      </c>
      <c r="C126" s="152" t="s">
        <v>79</v>
      </c>
      <c r="D126" s="152"/>
      <c r="E126" s="158" t="s">
        <v>80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2017-02-02T07:35:41Z</dcterms:modified>
  <cp:category/>
  <cp:version/>
  <cp:contentType/>
  <cp:contentStatus/>
</cp:coreProperties>
</file>